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53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Wenda\Downloads\"/>
    </mc:Choice>
  </mc:AlternateContent>
  <xr:revisionPtr revIDLastSave="0" documentId="13_ncr:1_{9917FD0A-F939-4486-9872-7550ADF590EC}" xr6:coauthVersionLast="47" xr6:coauthVersionMax="47" xr10:uidLastSave="{00000000-0000-0000-0000-000000000000}"/>
  <bookViews>
    <workbookView xWindow="-120" yWindow="-120" windowWidth="29040" windowHeight="15720" tabRatio="973" xr2:uid="{00000000-000D-0000-FFFF-FFFF00000000}"/>
  </bookViews>
  <sheets>
    <sheet name="Master Product List" sheetId="3" r:id="rId1"/>
    <sheet name="Master Materials List" sheetId="1" r:id="rId2"/>
    <sheet name="New Product Template" sheetId="5" r:id="rId3"/>
    <sheet name="Example" sheetId="7" r:id="rId4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3" i="3" l="1"/>
  <c r="L4" i="3"/>
  <c r="F5" i="3"/>
  <c r="G5" i="3" s="1"/>
  <c r="H5" i="3" s="1"/>
  <c r="F6" i="3"/>
  <c r="G6" i="3" s="1"/>
  <c r="H6" i="3" s="1"/>
  <c r="F7" i="3"/>
  <c r="G7" i="3"/>
  <c r="H7" i="3" s="1"/>
  <c r="F8" i="3"/>
  <c r="G8" i="3" s="1"/>
  <c r="H8" i="3" s="1"/>
  <c r="F9" i="3"/>
  <c r="G9" i="3" s="1"/>
  <c r="H9" i="3" s="1"/>
  <c r="F10" i="3"/>
  <c r="G10" i="3"/>
  <c r="H10" i="3" s="1"/>
  <c r="F11" i="3"/>
  <c r="G11" i="3" s="1"/>
  <c r="H11" i="3" s="1"/>
  <c r="F12" i="3"/>
  <c r="G12" i="3" s="1"/>
  <c r="H12" i="3" s="1"/>
  <c r="F13" i="3"/>
  <c r="G13" i="3" s="1"/>
  <c r="H13" i="3" s="1"/>
  <c r="F14" i="3"/>
  <c r="G14" i="3" s="1"/>
  <c r="H14" i="3" s="1"/>
  <c r="F15" i="3"/>
  <c r="G15" i="3"/>
  <c r="H15" i="3" s="1"/>
  <c r="F16" i="3"/>
  <c r="G16" i="3" s="1"/>
  <c r="H16" i="3" s="1"/>
  <c r="F17" i="3"/>
  <c r="G17" i="3" s="1"/>
  <c r="H17" i="3" s="1"/>
  <c r="F18" i="3"/>
  <c r="G18" i="3"/>
  <c r="H18" i="3" s="1"/>
  <c r="F19" i="3"/>
  <c r="G19" i="3" s="1"/>
  <c r="H19" i="3" s="1"/>
  <c r="F20" i="3"/>
  <c r="G20" i="3" s="1"/>
  <c r="H20" i="3" s="1"/>
  <c r="L20" i="3"/>
  <c r="L19" i="3"/>
  <c r="L18" i="3"/>
  <c r="L17" i="3"/>
  <c r="L16" i="3"/>
  <c r="L15" i="3"/>
  <c r="L14" i="3"/>
  <c r="L13" i="3"/>
  <c r="L12" i="3"/>
  <c r="L11" i="3"/>
  <c r="L10" i="3"/>
  <c r="L9" i="3"/>
  <c r="L8" i="3"/>
  <c r="L7" i="3"/>
  <c r="L6" i="3"/>
  <c r="L5" i="3"/>
  <c r="J20" i="7"/>
  <c r="I20" i="7"/>
  <c r="G20" i="7"/>
  <c r="F20" i="7"/>
  <c r="E20" i="7"/>
  <c r="D20" i="7"/>
  <c r="C20" i="7"/>
  <c r="J19" i="7"/>
  <c r="I19" i="7"/>
  <c r="G19" i="7"/>
  <c r="F19" i="7"/>
  <c r="E19" i="7"/>
  <c r="D19" i="7"/>
  <c r="C19" i="7"/>
  <c r="J18" i="7"/>
  <c r="I18" i="7"/>
  <c r="G18" i="7"/>
  <c r="F18" i="7"/>
  <c r="E18" i="7"/>
  <c r="D18" i="7"/>
  <c r="C18" i="7"/>
  <c r="J17" i="7"/>
  <c r="I17" i="7"/>
  <c r="G17" i="7"/>
  <c r="F17" i="7"/>
  <c r="E17" i="7"/>
  <c r="D17" i="7"/>
  <c r="C17" i="7"/>
  <c r="J16" i="7"/>
  <c r="I16" i="7"/>
  <c r="G16" i="7"/>
  <c r="F16" i="7"/>
  <c r="E16" i="7"/>
  <c r="D16" i="7"/>
  <c r="C16" i="7"/>
  <c r="J15" i="7"/>
  <c r="I15" i="7"/>
  <c r="G15" i="7"/>
  <c r="F15" i="7"/>
  <c r="E15" i="7"/>
  <c r="D15" i="7"/>
  <c r="C15" i="7"/>
  <c r="J14" i="7"/>
  <c r="I14" i="7"/>
  <c r="G14" i="7"/>
  <c r="F14" i="7"/>
  <c r="E14" i="7"/>
  <c r="D14" i="7"/>
  <c r="C14" i="7"/>
  <c r="J13" i="7"/>
  <c r="I13" i="7"/>
  <c r="G13" i="7"/>
  <c r="F13" i="7"/>
  <c r="E13" i="7"/>
  <c r="D13" i="7"/>
  <c r="C13" i="7"/>
  <c r="J12" i="7"/>
  <c r="I12" i="7"/>
  <c r="G12" i="7"/>
  <c r="F12" i="7"/>
  <c r="E12" i="7"/>
  <c r="D12" i="7"/>
  <c r="C12" i="7"/>
  <c r="J11" i="7"/>
  <c r="I11" i="7"/>
  <c r="G11" i="7"/>
  <c r="F11" i="7"/>
  <c r="E11" i="7"/>
  <c r="D11" i="7"/>
  <c r="C11" i="7"/>
  <c r="J10" i="7"/>
  <c r="I10" i="7"/>
  <c r="G10" i="7"/>
  <c r="F10" i="7"/>
  <c r="E10" i="7"/>
  <c r="D10" i="7"/>
  <c r="C10" i="7"/>
  <c r="J9" i="7"/>
  <c r="I9" i="7"/>
  <c r="G9" i="7"/>
  <c r="F9" i="7"/>
  <c r="E9" i="7"/>
  <c r="D9" i="7"/>
  <c r="C9" i="7"/>
  <c r="J8" i="7"/>
  <c r="I8" i="7"/>
  <c r="G8" i="7"/>
  <c r="F8" i="7"/>
  <c r="E8" i="7"/>
  <c r="D8" i="7"/>
  <c r="C8" i="7"/>
  <c r="J7" i="7"/>
  <c r="I7" i="7"/>
  <c r="G7" i="7"/>
  <c r="F7" i="7"/>
  <c r="E7" i="7"/>
  <c r="D7" i="7"/>
  <c r="C7" i="7"/>
  <c r="I6" i="7"/>
  <c r="J6" i="7" s="1"/>
  <c r="G6" i="7"/>
  <c r="F6" i="7"/>
  <c r="E6" i="7"/>
  <c r="D6" i="7"/>
  <c r="C6" i="7"/>
  <c r="I5" i="7"/>
  <c r="J5" i="7" s="1"/>
  <c r="G5" i="7"/>
  <c r="F5" i="7"/>
  <c r="E5" i="7"/>
  <c r="D5" i="7"/>
  <c r="C5" i="7"/>
  <c r="I4" i="7"/>
  <c r="J4" i="7" s="1"/>
  <c r="G4" i="7"/>
  <c r="F4" i="7"/>
  <c r="E4" i="7"/>
  <c r="D4" i="7"/>
  <c r="C4" i="7"/>
  <c r="I3" i="7"/>
  <c r="J3" i="7" s="1"/>
  <c r="G3" i="7"/>
  <c r="F3" i="7"/>
  <c r="E3" i="7"/>
  <c r="D3" i="7"/>
  <c r="C3" i="7"/>
  <c r="I2" i="7"/>
  <c r="J2" i="7" s="1"/>
  <c r="G2" i="7"/>
  <c r="F2" i="7"/>
  <c r="E2" i="7"/>
  <c r="D2" i="7"/>
  <c r="C2" i="7"/>
  <c r="H2" i="1"/>
  <c r="L2" i="3"/>
  <c r="C19" i="3" a="1"/>
  <c r="E11" i="3" a="1"/>
  <c r="D18" i="3" a="1"/>
  <c r="B6" i="3"/>
  <c r="D2" i="3" a="1"/>
  <c r="E7" i="3" a="1"/>
  <c r="D12" i="3" a="1"/>
  <c r="E6" i="3" a="1"/>
  <c r="D16" i="3" a="1"/>
  <c r="B14" i="3"/>
  <c r="B9" i="3"/>
  <c r="E4" i="3" a="1"/>
  <c r="C17" i="3" a="1"/>
  <c r="C8" i="3" a="1"/>
  <c r="E19" i="3" a="1"/>
  <c r="C7" i="3" a="1"/>
  <c r="B17" i="3"/>
  <c r="B4" i="3"/>
  <c r="C12" i="3" a="1"/>
  <c r="D11" i="3" a="1"/>
  <c r="B10" i="3"/>
  <c r="D10" i="3" a="1"/>
  <c r="D4" i="3" a="1"/>
  <c r="D7" i="3" a="1"/>
  <c r="E14" i="3" a="1"/>
  <c r="B18" i="3"/>
  <c r="C16" i="3" a="1"/>
  <c r="D5" i="3" a="1"/>
  <c r="B12" i="3"/>
  <c r="C9" i="3" a="1"/>
  <c r="C13" i="3" a="1"/>
  <c r="E8" i="3" a="1"/>
  <c r="B20" i="3"/>
  <c r="E15" i="3" a="1"/>
  <c r="D20" i="3" a="1"/>
  <c r="D13" i="3" a="1"/>
  <c r="B3" i="3"/>
  <c r="B8" i="3"/>
  <c r="C10" i="3" a="1"/>
  <c r="C4" i="3" a="1"/>
  <c r="B16" i="3"/>
  <c r="C15" i="3" a="1"/>
  <c r="B11" i="3"/>
  <c r="B19" i="3"/>
  <c r="D3" i="3" a="1"/>
  <c r="E16" i="3" a="1"/>
  <c r="E10" i="3" a="1"/>
  <c r="C6" i="3" a="1"/>
  <c r="D19" i="3" a="1"/>
  <c r="C18" i="3" a="1"/>
  <c r="D9" i="3" a="1"/>
  <c r="C3" i="3" a="1"/>
  <c r="D6" i="3" a="1"/>
  <c r="B5" i="3"/>
  <c r="B7" i="3"/>
  <c r="D15" i="3" a="1"/>
  <c r="E12" i="3" a="1"/>
  <c r="E5" i="3" a="1"/>
  <c r="D17" i="3" a="1"/>
  <c r="D8" i="3" a="1"/>
  <c r="E9" i="3" a="1"/>
  <c r="B13" i="3"/>
  <c r="B15" i="3"/>
  <c r="E18" i="3" a="1"/>
  <c r="C14" i="3" a="1"/>
  <c r="E3" i="3" a="1"/>
  <c r="C20" i="3" a="1"/>
  <c r="E20" i="3" a="1"/>
  <c r="C11" i="3" a="1"/>
  <c r="D14" i="3" a="1"/>
  <c r="C5" i="3" a="1"/>
  <c r="E13" i="3" a="1"/>
  <c r="E2" i="3" a="1"/>
  <c r="E17" i="3" a="1"/>
  <c r="E20" i="3" l="1"/>
  <c r="D17" i="3"/>
  <c r="C14" i="3"/>
  <c r="E12" i="3"/>
  <c r="D9" i="3"/>
  <c r="C6" i="3"/>
  <c r="E4" i="3"/>
  <c r="D20" i="3"/>
  <c r="E15" i="3"/>
  <c r="C9" i="3"/>
  <c r="E7" i="3"/>
  <c r="D4" i="3"/>
  <c r="C17" i="3"/>
  <c r="D12" i="3"/>
  <c r="C20" i="3"/>
  <c r="E18" i="3"/>
  <c r="D15" i="3"/>
  <c r="C12" i="3"/>
  <c r="E10" i="3"/>
  <c r="D7" i="3"/>
  <c r="C4" i="3"/>
  <c r="D10" i="3"/>
  <c r="C7" i="3"/>
  <c r="D18" i="3"/>
  <c r="C15" i="3"/>
  <c r="E13" i="3"/>
  <c r="E5" i="3"/>
  <c r="C18" i="3"/>
  <c r="E16" i="3"/>
  <c r="D13" i="3"/>
  <c r="C10" i="3"/>
  <c r="E8" i="3"/>
  <c r="D5" i="3"/>
  <c r="E19" i="3"/>
  <c r="D16" i="3"/>
  <c r="E11" i="3"/>
  <c r="D8" i="3"/>
  <c r="C5" i="3"/>
  <c r="E3" i="3"/>
  <c r="D19" i="3"/>
  <c r="D3" i="3"/>
  <c r="C13" i="3"/>
  <c r="C16" i="3"/>
  <c r="E14" i="3"/>
  <c r="D11" i="3"/>
  <c r="C8" i="3"/>
  <c r="E6" i="3"/>
  <c r="C19" i="3"/>
  <c r="E17" i="3"/>
  <c r="D14" i="3"/>
  <c r="C11" i="3"/>
  <c r="E9" i="3"/>
  <c r="D6" i="3"/>
  <c r="C3" i="3"/>
  <c r="M3" i="3"/>
  <c r="M4" i="3"/>
  <c r="P4" i="3" s="1"/>
  <c r="M5" i="3"/>
  <c r="P5" i="3" s="1"/>
  <c r="M6" i="3"/>
  <c r="P6" i="3" s="1"/>
  <c r="M7" i="3"/>
  <c r="P7" i="3" s="1"/>
  <c r="M8" i="3"/>
  <c r="P8" i="3" s="1"/>
  <c r="M9" i="3"/>
  <c r="M10" i="3"/>
  <c r="M11" i="3"/>
  <c r="M12" i="3"/>
  <c r="M13" i="3"/>
  <c r="M14" i="3"/>
  <c r="M15" i="3"/>
  <c r="M16" i="3"/>
  <c r="M17" i="3"/>
  <c r="P17" i="3" s="1"/>
  <c r="M18" i="3"/>
  <c r="P18" i="3" s="1"/>
  <c r="M19" i="3"/>
  <c r="P19" i="3" s="1"/>
  <c r="M20" i="3"/>
  <c r="P20" i="3" s="1"/>
  <c r="N6" i="3"/>
  <c r="N8" i="3"/>
  <c r="N10" i="3"/>
  <c r="P10" i="3" s="1"/>
  <c r="N11" i="3"/>
  <c r="P11" i="3" s="1"/>
  <c r="N12" i="3"/>
  <c r="N13" i="3"/>
  <c r="N14" i="3"/>
  <c r="N15" i="3"/>
  <c r="N16" i="3"/>
  <c r="N17" i="3"/>
  <c r="N18" i="3"/>
  <c r="N19" i="3"/>
  <c r="N20" i="3"/>
  <c r="N5" i="3"/>
  <c r="O3" i="3"/>
  <c r="O5" i="3"/>
  <c r="O7" i="3"/>
  <c r="O9" i="3"/>
  <c r="P9" i="3" s="1"/>
  <c r="O12" i="3"/>
  <c r="P12" i="3" s="1"/>
  <c r="O14" i="3"/>
  <c r="P14" i="3" s="1"/>
  <c r="O16" i="3"/>
  <c r="O20" i="3"/>
  <c r="P13" i="3"/>
  <c r="P16" i="3"/>
  <c r="N3" i="3"/>
  <c r="N4" i="3"/>
  <c r="N7" i="3"/>
  <c r="N9" i="3"/>
  <c r="O4" i="3"/>
  <c r="O6" i="3"/>
  <c r="O8" i="3"/>
  <c r="O10" i="3"/>
  <c r="O11" i="3"/>
  <c r="O13" i="3"/>
  <c r="O15" i="3"/>
  <c r="P15" i="3" s="1"/>
  <c r="O17" i="3"/>
  <c r="O18" i="3"/>
  <c r="O19" i="3"/>
  <c r="E2" i="3"/>
  <c r="D2" i="3"/>
  <c r="N2" i="3"/>
  <c r="M2" i="3"/>
  <c r="O2" i="3"/>
  <c r="F4" i="3" l="1"/>
  <c r="G4" i="3" s="1"/>
  <c r="H4" i="3" s="1"/>
  <c r="F3" i="3"/>
  <c r="G3" i="3" s="1"/>
  <c r="H3" i="3" s="1"/>
  <c r="P3" i="3"/>
  <c r="Q17" i="3"/>
  <c r="Q15" i="3"/>
  <c r="Q8" i="3"/>
  <c r="Q12" i="3"/>
  <c r="Q5" i="3"/>
  <c r="Q13" i="3"/>
  <c r="Q11" i="3"/>
  <c r="Q14" i="3"/>
  <c r="Q19" i="3"/>
  <c r="Q6" i="3"/>
  <c r="Q20" i="3"/>
  <c r="Q16" i="3"/>
  <c r="Q7" i="3"/>
  <c r="Q9" i="3"/>
  <c r="Q10" i="3"/>
  <c r="Q18" i="3"/>
  <c r="P2" i="3"/>
  <c r="J20" i="5"/>
  <c r="I20" i="5"/>
  <c r="G20" i="5"/>
  <c r="F20" i="5"/>
  <c r="E20" i="5"/>
  <c r="D20" i="5"/>
  <c r="C20" i="5"/>
  <c r="J19" i="5"/>
  <c r="I19" i="5"/>
  <c r="G19" i="5"/>
  <c r="F19" i="5"/>
  <c r="E19" i="5"/>
  <c r="D19" i="5"/>
  <c r="C19" i="5"/>
  <c r="J18" i="5"/>
  <c r="I18" i="5"/>
  <c r="G18" i="5"/>
  <c r="F18" i="5"/>
  <c r="E18" i="5"/>
  <c r="D18" i="5"/>
  <c r="C18" i="5"/>
  <c r="J17" i="5"/>
  <c r="I17" i="5"/>
  <c r="G17" i="5"/>
  <c r="F17" i="5"/>
  <c r="E17" i="5"/>
  <c r="D17" i="5"/>
  <c r="C17" i="5"/>
  <c r="J16" i="5"/>
  <c r="I16" i="5"/>
  <c r="G16" i="5"/>
  <c r="F16" i="5"/>
  <c r="E16" i="5"/>
  <c r="D16" i="5"/>
  <c r="C16" i="5"/>
  <c r="J15" i="5"/>
  <c r="I15" i="5"/>
  <c r="G15" i="5"/>
  <c r="F15" i="5"/>
  <c r="E15" i="5"/>
  <c r="D15" i="5"/>
  <c r="C15" i="5"/>
  <c r="J14" i="5"/>
  <c r="I14" i="5"/>
  <c r="G14" i="5"/>
  <c r="F14" i="5"/>
  <c r="E14" i="5"/>
  <c r="D14" i="5"/>
  <c r="C14" i="5"/>
  <c r="J13" i="5"/>
  <c r="I13" i="5"/>
  <c r="G13" i="5"/>
  <c r="F13" i="5"/>
  <c r="E13" i="5"/>
  <c r="D13" i="5"/>
  <c r="C13" i="5"/>
  <c r="J12" i="5"/>
  <c r="I12" i="5"/>
  <c r="G12" i="5"/>
  <c r="F12" i="5"/>
  <c r="E12" i="5"/>
  <c r="D12" i="5"/>
  <c r="C12" i="5"/>
  <c r="J11" i="5"/>
  <c r="I11" i="5"/>
  <c r="G11" i="5"/>
  <c r="F11" i="5"/>
  <c r="E11" i="5"/>
  <c r="D11" i="5"/>
  <c r="C11" i="5"/>
  <c r="J10" i="5"/>
  <c r="I10" i="5"/>
  <c r="G10" i="5"/>
  <c r="F10" i="5"/>
  <c r="E10" i="5"/>
  <c r="D10" i="5"/>
  <c r="C10" i="5"/>
  <c r="J9" i="5"/>
  <c r="I9" i="5"/>
  <c r="G9" i="5"/>
  <c r="F9" i="5"/>
  <c r="E9" i="5"/>
  <c r="D9" i="5"/>
  <c r="C9" i="5"/>
  <c r="J8" i="5"/>
  <c r="I8" i="5"/>
  <c r="G8" i="5"/>
  <c r="F8" i="5"/>
  <c r="E8" i="5"/>
  <c r="D8" i="5"/>
  <c r="C8" i="5"/>
  <c r="J7" i="5"/>
  <c r="I7" i="5"/>
  <c r="G7" i="5"/>
  <c r="F7" i="5"/>
  <c r="E7" i="5"/>
  <c r="D7" i="5"/>
  <c r="C7" i="5"/>
  <c r="J6" i="5"/>
  <c r="I6" i="5"/>
  <c r="G6" i="5"/>
  <c r="F6" i="5"/>
  <c r="E6" i="5"/>
  <c r="D6" i="5"/>
  <c r="C6" i="5"/>
  <c r="I5" i="5"/>
  <c r="J5" i="5" s="1"/>
  <c r="G5" i="5"/>
  <c r="F5" i="5"/>
  <c r="E5" i="5"/>
  <c r="D5" i="5"/>
  <c r="C5" i="5"/>
  <c r="I4" i="5"/>
  <c r="J4" i="5" s="1"/>
  <c r="G4" i="5"/>
  <c r="F4" i="5"/>
  <c r="E4" i="5"/>
  <c r="D4" i="5"/>
  <c r="C4" i="5"/>
  <c r="I3" i="5"/>
  <c r="J3" i="5" s="1"/>
  <c r="G3" i="5"/>
  <c r="F3" i="5"/>
  <c r="E3" i="5"/>
  <c r="D3" i="5"/>
  <c r="C3" i="5"/>
  <c r="I2" i="5"/>
  <c r="J2" i="5" s="1"/>
  <c r="G2" i="5"/>
  <c r="F2" i="5"/>
  <c r="E2" i="5"/>
  <c r="D2" i="5"/>
  <c r="C2" i="5"/>
  <c r="C2" i="3" a="1"/>
  <c r="Q4" i="3" l="1"/>
  <c r="Q3" i="3"/>
  <c r="C2" i="3"/>
  <c r="B2" i="3"/>
  <c r="F2" i="3" l="1"/>
  <c r="Q2" i="3" s="1"/>
  <c r="G2" i="3" l="1"/>
  <c r="H2" i="3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<sst xmlns="http://schemas.openxmlformats.org/spreadsheetml/2006/main" count="75" uniqueCount="49">
  <si>
    <t>Item #</t>
  </si>
  <si>
    <t>Material ID</t>
  </si>
  <si>
    <t>Material Name</t>
  </si>
  <si>
    <t>Shape</t>
  </si>
  <si>
    <t>Size</t>
  </si>
  <si>
    <t>Thickness</t>
  </si>
  <si>
    <t>Material Type</t>
  </si>
  <si>
    <t>Quantity Used</t>
  </si>
  <si>
    <t>Unit Cost</t>
  </si>
  <si>
    <t>Total Material Cost</t>
  </si>
  <si>
    <t>Cost Type</t>
  </si>
  <si>
    <t>Value</t>
  </si>
  <si>
    <t>Cutting Time (hrs)</t>
  </si>
  <si>
    <t>Hourly Rate</t>
  </si>
  <si>
    <t>Packaging Cost</t>
  </si>
  <si>
    <t>Shipping Cost</t>
  </si>
  <si>
    <t>note: Tab needs to be the same name as the Item#</t>
  </si>
  <si>
    <t>Product Name</t>
  </si>
  <si>
    <t>Labor Cost</t>
  </si>
  <si>
    <t>Packaging</t>
  </si>
  <si>
    <t>Shipping</t>
  </si>
  <si>
    <t>Total Cost</t>
  </si>
  <si>
    <t>Sale Price</t>
  </si>
  <si>
    <t>Profit</t>
  </si>
  <si>
    <t>Etsy Listing Amount</t>
  </si>
  <si>
    <t>marketing discount</t>
  </si>
  <si>
    <t>Discounted Price</t>
  </si>
  <si>
    <t>Etsy Listing Fee</t>
  </si>
  <si>
    <t>Etsy Transaction Fee</t>
  </si>
  <si>
    <t>Etsy Payment Processing Fee</t>
  </si>
  <si>
    <t>Total Etsy Fees</t>
  </si>
  <si>
    <t>Profit After Etsy Fees</t>
  </si>
  <si>
    <t>Unit Type</t>
  </si>
  <si>
    <t>Quantity on Hand</t>
  </si>
  <si>
    <t>Notes</t>
  </si>
  <si>
    <t>Vendor</t>
  </si>
  <si>
    <t>Purchase Link</t>
  </si>
  <si>
    <t>Basswood sheets</t>
  </si>
  <si>
    <t>rectangle</t>
  </si>
  <si>
    <t>12 x 18</t>
  </si>
  <si>
    <t>3mm</t>
  </si>
  <si>
    <t>Basswood</t>
  </si>
  <si>
    <t>ea</t>
  </si>
  <si>
    <t>burns with whisps</t>
  </si>
  <si>
    <t>Amazon</t>
  </si>
  <si>
    <t>Wood</t>
  </si>
  <si>
    <t>https://www.amazon.com/dp/B0DH2D9CDB?ref_=ppx_hzod_title_dt_b_fed_asin_title_1_0&amp;th=1</t>
  </si>
  <si>
    <t>Example</t>
  </si>
  <si>
    <t>example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</si>
</sst>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164" formatCode="&quot;$&quot;#,##0.00"/>
  </numFmts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499984740745262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indexed="64"/>
      </top>
      <bottom/>
      <diagonal/>
    </border>
  </borders>
  <cellStyleXfs count="4">
    <xf numFmtId="0" fontId="0" fillId="0" borderId="0"/>
    <xf numFmtId="0" fontId="2" fillId="0" borderId="0" applyNumberFormat="0" applyFill="0" applyBorder="0" applyAlignment="0" applyProtection="0">
      <alignment vertical="top"/>
      <protection locked="0"/>
    </xf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</cellStyleXfs>
  <cellXfs count="16">
    <xf numFmtId="0" fontId="0" fillId="0" borderId="0" xfId="0"/>
    <xf numFmtId="0" fontId="1" fillId="0" borderId="1" xfId="0" applyFont="1" applyBorder="1" applyAlignment="1">
      <alignment horizontal="center" vertical="top"/>
    </xf>
    <xf numFmtId="0" fontId="2" fillId="0" borderId="0" xfId="1" applyAlignment="1" applyProtection="1"/>
    <xf numFmtId="164" fontId="0" fillId="0" borderId="0" xfId="0" applyNumberFormat="1"/>
    <xf numFmtId="44" fontId="0" fillId="0" borderId="0" xfId="2" applyFont="1"/>
    <xf numFmtId="9" fontId="4" fillId="2" borderId="0" xfId="0" applyNumberFormat="1" applyFont="1" applyFill="1" applyAlignment="1">
      <alignment horizontal="center" vertical="center" wrapText="1"/>
    </xf>
    <xf numFmtId="44" fontId="0" fillId="0" borderId="0" xfId="2" applyFont="1" applyBorder="1"/>
    <xf numFmtId="44" fontId="0" fillId="0" borderId="0" xfId="0" applyNumberFormat="1"/>
    <xf numFmtId="9" fontId="0" fillId="0" borderId="0" xfId="3" applyFont="1" applyBorder="1"/>
    <xf numFmtId="0" fontId="4" fillId="2" borderId="2" xfId="0" applyFont="1" applyFill="1" applyBorder="1" applyAlignment="1">
      <alignment horizontal="center" vertical="center" wrapText="1"/>
    </xf>
    <xf numFmtId="9" fontId="4" fillId="2" borderId="2" xfId="0" applyNumberFormat="1" applyFont="1" applyFill="1" applyBorder="1" applyAlignment="1">
      <alignment horizontal="center" vertical="center" wrapText="1"/>
    </xf>
    <xf numFmtId="44" fontId="0" fillId="0" borderId="3" xfId="0" applyNumberFormat="1" applyBorder="1"/>
    <xf numFmtId="0" fontId="0" fillId="0" borderId="3" xfId="0" applyBorder="1"/>
    <xf numFmtId="44" fontId="0" fillId="0" borderId="3" xfId="2" applyFont="1" applyBorder="1"/>
    <xf numFmtId="9" fontId="4" fillId="2" borderId="1" xfId="0" applyNumberFormat="1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</cellXfs>
  <cellStyles count="4">
    <cellStyle name="Currency" xfId="2" builtinId="4"/>
    <cellStyle name="Hyperlink" xfId="1" builtinId="8"/>
    <cellStyle name="Normal" xfId="0" builtinId="0"/>
    <cellStyle name="Percent" xfId="3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0B050"/>
  </sheetPr>
  <dimension ref="A1:Q20"/>
  <sheetViews>
    <sheetView tabSelected="1" workbookViewId="0">
      <selection activeCell="J3" sqref="J3"/>
    </sheetView>
  </sheetViews>
  <sheetFormatPr defaultRowHeight="15" x14ac:dyDescent="0.25"/>
  <cols>
    <col min="1" max="1" width="24.85546875" bestFit="1" customWidth="1"/>
    <col min="2" max="2" width="18" bestFit="1" customWidth="1"/>
    <col min="3" max="3" width="10.140625" bestFit="1" customWidth="1"/>
    <col min="4" max="4" width="9.7109375" bestFit="1" customWidth="1"/>
    <col min="5" max="5" width="8.7109375" bestFit="1" customWidth="1"/>
    <col min="6" max="6" width="12" bestFit="1" customWidth="1"/>
    <col min="7" max="7" width="9.5703125" bestFit="1" customWidth="1"/>
    <col min="8" max="8" width="12" bestFit="1" customWidth="1"/>
    <col min="10" max="17" width="10.7109375" customWidth="1"/>
    <col min="18" max="19" width="8.85546875" customWidth="1"/>
  </cols>
  <sheetData>
    <row r="1" spans="1:17" ht="60" x14ac:dyDescent="0.25">
      <c r="A1" s="9" t="s">
        <v>17</v>
      </c>
      <c r="B1" s="9" t="s">
        <v>9</v>
      </c>
      <c r="C1" s="9" t="s">
        <v>18</v>
      </c>
      <c r="D1" s="9" t="s">
        <v>19</v>
      </c>
      <c r="E1" s="9" t="s">
        <v>20</v>
      </c>
      <c r="F1" s="9" t="s">
        <v>21</v>
      </c>
      <c r="G1" s="9" t="s">
        <v>22</v>
      </c>
      <c r="H1" s="9" t="s">
        <v>23</v>
      </c>
      <c r="I1" s="5"/>
      <c r="J1" s="10" t="s">
        <v>24</v>
      </c>
      <c r="K1" s="14" t="s">
        <v>25</v>
      </c>
      <c r="L1" s="15" t="s">
        <v>26</v>
      </c>
      <c r="M1" s="9" t="s">
        <v>27</v>
      </c>
      <c r="N1" s="9" t="s">
        <v>28</v>
      </c>
      <c r="O1" s="9" t="s">
        <v>29</v>
      </c>
      <c r="P1" s="9" t="s">
        <v>30</v>
      </c>
      <c r="Q1" s="9" t="s">
        <v>31</v>
      </c>
    </row>
    <row r="2" spans="1:17" x14ac:dyDescent="0.25">
      <c r="A2" s="12" t="s">
        <v>47</v>
      </c>
      <c r="B2" s="13">
        <f t="shared" ref="B2" ca="1" si="0">IFERROR(SUM(INDIRECT("'" &amp; A2 &amp; "'!J2:J100")), "")</f>
        <v>2.5</v>
      </c>
      <c r="C2" s="13" cm="1">
        <f t="array" aca="1" ref="C2" ca="1">IFERROR((INDIRECT("'" &amp; A2 &amp; "'!B22") / 60) * INDIRECT("'" &amp; A2 &amp; "'!B23"), "")</f>
        <v>25</v>
      </c>
      <c r="D2" s="13" cm="1">
        <f t="array" aca="1" ref="D2" ca="1">IFERROR(INDIRECT("'" &amp; A2 &amp; "'!B24"), "")</f>
        <v>0.75</v>
      </c>
      <c r="E2" s="13" cm="1">
        <f t="array" aca="1" ref="E2" ca="1">IFERROR(INDIRECT("'" &amp; A2 &amp; "'!B25"), "")</f>
        <v>19.2</v>
      </c>
      <c r="F2" s="13">
        <f ca="1">IF(A2="", "", B2 + C2 + D2 + E2)</f>
        <v>47.45</v>
      </c>
      <c r="G2" s="13">
        <f t="shared" ref="G2" ca="1" si="1">IF(F2="", "", F2 * 1.5)</f>
        <v>71.175000000000011</v>
      </c>
      <c r="H2" s="13">
        <f t="shared" ref="H2" ca="1" si="2">IF(G2="", "", G2 - F2)</f>
        <v>23.725000000000009</v>
      </c>
      <c r="I2" s="11"/>
      <c r="J2" s="13">
        <v>50</v>
      </c>
      <c r="K2" s="8"/>
      <c r="L2" s="6">
        <f t="shared" ref="L2:L4" si="3">IF(J2&lt;&gt;"", J2 * (1 - K2), "")</f>
        <v>50</v>
      </c>
      <c r="M2" s="13">
        <f>IF(L2&lt;&gt;"", 0.2, "")</f>
        <v>0.2</v>
      </c>
      <c r="N2" s="13">
        <f>IF(L2&lt;&gt;"", L2 * 0.065, "")</f>
        <v>3.25</v>
      </c>
      <c r="O2" s="13">
        <f>IF(L2&lt;&gt;"", L2 * 0.03 + 0.25, "")</f>
        <v>1.75</v>
      </c>
      <c r="P2" s="13">
        <f>IF(L2&lt;&gt;"", M2 + N2 + O2, "")</f>
        <v>5.2</v>
      </c>
      <c r="Q2" s="13">
        <f ca="1">IF(L2&lt;&gt;"", L2 - F2 - P2, "")</f>
        <v>-2.650000000000003</v>
      </c>
    </row>
    <row r="3" spans="1:17" x14ac:dyDescent="0.25">
      <c r="B3" s="6" t="str">
        <f t="shared" ref="B3:B20" ca="1" si="4">IFERROR(SUM(INDIRECT("'" &amp; A3 &amp; "'!J2:J100")), "")</f>
        <v/>
      </c>
      <c r="C3" s="6" t="str" cm="1">
        <f t="array" aca="1" ref="C3" ca="1">IFERROR((INDIRECT("'" &amp; A3 &amp; "'!B22") / 60) * INDIRECT("'" &amp; A3 &amp; "'!B23"), "")</f>
        <v/>
      </c>
      <c r="D3" s="6" t="str" cm="1">
        <f t="array" aca="1" ref="D3" ca="1">IFERROR(INDIRECT("'" &amp; A3 &amp; "'!B24"), "")</f>
        <v/>
      </c>
      <c r="E3" s="6" t="str" cm="1">
        <f t="array" aca="1" ref="E3" ca="1">IFERROR(INDIRECT("'" &amp; A3 &amp; "'!B25"), "")</f>
        <v/>
      </c>
      <c r="F3" s="6" t="str">
        <f t="shared" ref="F3:F20" si="5">IF(A3="", "", B3 + C3 + D3 + E3)</f>
        <v/>
      </c>
      <c r="G3" s="6" t="str">
        <f t="shared" ref="G3:G20" si="6">IF(F3="", "", F3 * 1.5)</f>
        <v/>
      </c>
      <c r="H3" s="6" t="str">
        <f t="shared" ref="H3:H20" si="7">IF(G3="", "", G3 - F3)</f>
        <v/>
      </c>
      <c r="I3" s="7"/>
      <c r="J3" s="6"/>
      <c r="K3" s="8"/>
      <c r="L3" s="6" t="str">
        <f t="shared" si="3"/>
        <v/>
      </c>
      <c r="M3" s="6" t="str">
        <f t="shared" ref="M3:M20" si="8">IF(L3&lt;&gt;"", 0.2, "")</f>
        <v/>
      </c>
      <c r="N3" s="6" t="str">
        <f t="shared" ref="N3:N20" si="9">IF(L3&lt;&gt;"", L3 * 0.065, "")</f>
        <v/>
      </c>
      <c r="O3" s="6" t="str">
        <f t="shared" ref="O3:O20" si="10">IF(L3&lt;&gt;"", L3 * 0.03 + 0.25, "")</f>
        <v/>
      </c>
      <c r="P3" s="6" t="str">
        <f t="shared" ref="P3:P20" si="11">IF(L3&lt;&gt;"", M3 + N3 + O3, "")</f>
        <v/>
      </c>
      <c r="Q3" s="6" t="str">
        <f t="shared" ref="Q3:Q20" si="12">IF(L3&lt;&gt;"", L3 - F3 - P3, "")</f>
        <v/>
      </c>
    </row>
    <row r="4" spans="1:17" x14ac:dyDescent="0.25">
      <c r="B4" s="6" t="str">
        <f t="shared" ca="1" si="4"/>
        <v/>
      </c>
      <c r="C4" s="6" t="str" cm="1">
        <f t="array" aca="1" ref="C4" ca="1">IFERROR((INDIRECT("'" &amp; A4 &amp; "'!B22") / 60) * INDIRECT("'" &amp; A4 &amp; "'!B23"), "")</f>
        <v/>
      </c>
      <c r="D4" s="6" t="str" cm="1">
        <f t="array" aca="1" ref="D4" ca="1">IFERROR(INDIRECT("'" &amp; A4 &amp; "'!B24"), "")</f>
        <v/>
      </c>
      <c r="E4" s="6" t="str" cm="1">
        <f t="array" aca="1" ref="E4" ca="1">IFERROR(INDIRECT("'" &amp; A4 &amp; "'!B25"), "")</f>
        <v/>
      </c>
      <c r="F4" s="6" t="str">
        <f t="shared" si="5"/>
        <v/>
      </c>
      <c r="G4" s="6" t="str">
        <f t="shared" si="6"/>
        <v/>
      </c>
      <c r="H4" s="6" t="str">
        <f t="shared" si="7"/>
        <v/>
      </c>
      <c r="I4" s="7"/>
      <c r="J4" s="6"/>
      <c r="K4" s="8"/>
      <c r="L4" s="6" t="str">
        <f t="shared" si="3"/>
        <v/>
      </c>
      <c r="M4" s="6" t="str">
        <f t="shared" si="8"/>
        <v/>
      </c>
      <c r="N4" s="6" t="str">
        <f t="shared" si="9"/>
        <v/>
      </c>
      <c r="O4" s="6" t="str">
        <f t="shared" si="10"/>
        <v/>
      </c>
      <c r="P4" s="6" t="str">
        <f t="shared" si="11"/>
        <v/>
      </c>
      <c r="Q4" s="6" t="str">
        <f t="shared" si="12"/>
        <v/>
      </c>
    </row>
    <row r="5" spans="1:17" x14ac:dyDescent="0.25">
      <c r="B5" s="6" t="str">
        <f t="shared" ca="1" si="4"/>
        <v/>
      </c>
      <c r="C5" s="6" t="str" cm="1">
        <f t="array" aca="1" ref="C5" ca="1">IFERROR((INDIRECT("'" &amp; A5 &amp; "'!B22") / 60) * INDIRECT("'" &amp; A5 &amp; "'!B23"), "")</f>
        <v/>
      </c>
      <c r="D5" s="6" t="str" cm="1">
        <f t="array" aca="1" ref="D5" ca="1">IFERROR(INDIRECT("'" &amp; A5 &amp; "'!B24"), "")</f>
        <v/>
      </c>
      <c r="E5" s="6" t="str" cm="1">
        <f t="array" aca="1" ref="E5" ca="1">IFERROR(INDIRECT("'" &amp; A5 &amp; "'!B25"), "")</f>
        <v/>
      </c>
      <c r="F5" s="6" t="str">
        <f t="shared" si="5"/>
        <v/>
      </c>
      <c r="G5" s="6" t="str">
        <f t="shared" si="6"/>
        <v/>
      </c>
      <c r="H5" s="6" t="str">
        <f t="shared" si="7"/>
        <v/>
      </c>
      <c r="I5" s="7"/>
      <c r="J5" s="6"/>
      <c r="K5" s="8"/>
      <c r="L5" s="6" t="str">
        <f t="shared" ref="L5:L20" si="13">IF(J5&lt;&gt;"", J5 * (1 - K5), "")</f>
        <v/>
      </c>
      <c r="M5" s="6" t="str">
        <f t="shared" si="8"/>
        <v/>
      </c>
      <c r="N5" s="6" t="str">
        <f t="shared" si="9"/>
        <v/>
      </c>
      <c r="O5" s="6" t="str">
        <f t="shared" si="10"/>
        <v/>
      </c>
      <c r="P5" s="6" t="str">
        <f t="shared" si="11"/>
        <v/>
      </c>
      <c r="Q5" s="6" t="str">
        <f t="shared" si="12"/>
        <v/>
      </c>
    </row>
    <row r="6" spans="1:17" x14ac:dyDescent="0.25">
      <c r="B6" s="6" t="str">
        <f t="shared" ca="1" si="4"/>
        <v/>
      </c>
      <c r="C6" s="6" t="str" cm="1">
        <f t="array" aca="1" ref="C6" ca="1">IFERROR((INDIRECT("'" &amp; A6 &amp; "'!B22") / 60) * INDIRECT("'" &amp; A6 &amp; "'!B23"), "")</f>
        <v/>
      </c>
      <c r="D6" s="6" t="str" cm="1">
        <f t="array" aca="1" ref="D6" ca="1">IFERROR(INDIRECT("'" &amp; A6 &amp; "'!B24"), "")</f>
        <v/>
      </c>
      <c r="E6" s="6" t="str" cm="1">
        <f t="array" aca="1" ref="E6" ca="1">IFERROR(INDIRECT("'" &amp; A6 &amp; "'!B25"), "")</f>
        <v/>
      </c>
      <c r="F6" s="6" t="str">
        <f t="shared" si="5"/>
        <v/>
      </c>
      <c r="G6" s="6" t="str">
        <f t="shared" si="6"/>
        <v/>
      </c>
      <c r="H6" s="6" t="str">
        <f t="shared" si="7"/>
        <v/>
      </c>
      <c r="I6" s="7"/>
      <c r="J6" s="6"/>
      <c r="K6" s="8"/>
      <c r="L6" s="6" t="str">
        <f t="shared" si="13"/>
        <v/>
      </c>
      <c r="M6" s="6" t="str">
        <f t="shared" si="8"/>
        <v/>
      </c>
      <c r="N6" s="6" t="str">
        <f t="shared" si="9"/>
        <v/>
      </c>
      <c r="O6" s="6" t="str">
        <f t="shared" si="10"/>
        <v/>
      </c>
      <c r="P6" s="6" t="str">
        <f t="shared" si="11"/>
        <v/>
      </c>
      <c r="Q6" s="6" t="str">
        <f t="shared" si="12"/>
        <v/>
      </c>
    </row>
    <row r="7" spans="1:17" x14ac:dyDescent="0.25">
      <c r="B7" s="6" t="str">
        <f t="shared" ca="1" si="4"/>
        <v/>
      </c>
      <c r="C7" s="6" t="str" cm="1">
        <f t="array" aca="1" ref="C7" ca="1">IFERROR((INDIRECT("'" &amp; A7 &amp; "'!B22") / 60) * INDIRECT("'" &amp; A7 &amp; "'!B23"), "")</f>
        <v/>
      </c>
      <c r="D7" s="6" t="str" cm="1">
        <f t="array" aca="1" ref="D7" ca="1">IFERROR(INDIRECT("'" &amp; A7 &amp; "'!B24"), "")</f>
        <v/>
      </c>
      <c r="E7" s="6" t="str" cm="1">
        <f t="array" aca="1" ref="E7" ca="1">IFERROR(INDIRECT("'" &amp; A7 &amp; "'!B25"), "")</f>
        <v/>
      </c>
      <c r="F7" s="6" t="str">
        <f t="shared" si="5"/>
        <v/>
      </c>
      <c r="G7" s="6" t="str">
        <f t="shared" si="6"/>
        <v/>
      </c>
      <c r="H7" s="6" t="str">
        <f t="shared" si="7"/>
        <v/>
      </c>
      <c r="I7" s="7"/>
      <c r="J7" s="6"/>
      <c r="K7" s="8"/>
      <c r="L7" s="6" t="str">
        <f t="shared" si="13"/>
        <v/>
      </c>
      <c r="M7" s="6" t="str">
        <f t="shared" si="8"/>
        <v/>
      </c>
      <c r="N7" s="6" t="str">
        <f t="shared" si="9"/>
        <v/>
      </c>
      <c r="O7" s="6" t="str">
        <f t="shared" si="10"/>
        <v/>
      </c>
      <c r="P7" s="6" t="str">
        <f t="shared" si="11"/>
        <v/>
      </c>
      <c r="Q7" s="6" t="str">
        <f t="shared" si="12"/>
        <v/>
      </c>
    </row>
    <row r="8" spans="1:17" x14ac:dyDescent="0.25">
      <c r="B8" s="6" t="str">
        <f t="shared" ca="1" si="4"/>
        <v/>
      </c>
      <c r="C8" s="6" t="str" cm="1">
        <f t="array" aca="1" ref="C8" ca="1">IFERROR((INDIRECT("'" &amp; A8 &amp; "'!B22") / 60) * INDIRECT("'" &amp; A8 &amp; "'!B23"), "")</f>
        <v/>
      </c>
      <c r="D8" s="6" t="str" cm="1">
        <f t="array" aca="1" ref="D8" ca="1">IFERROR(INDIRECT("'" &amp; A8 &amp; "'!B24"), "")</f>
        <v/>
      </c>
      <c r="E8" s="6" t="str" cm="1">
        <f t="array" aca="1" ref="E8" ca="1">IFERROR(INDIRECT("'" &amp; A8 &amp; "'!B25"), "")</f>
        <v/>
      </c>
      <c r="F8" s="6" t="str">
        <f t="shared" si="5"/>
        <v/>
      </c>
      <c r="G8" s="6" t="str">
        <f t="shared" si="6"/>
        <v/>
      </c>
      <c r="H8" s="6" t="str">
        <f t="shared" si="7"/>
        <v/>
      </c>
      <c r="I8" s="7"/>
      <c r="J8" s="6"/>
      <c r="K8" s="8"/>
      <c r="L8" s="6" t="str">
        <f t="shared" si="13"/>
        <v/>
      </c>
      <c r="M8" s="6" t="str">
        <f t="shared" si="8"/>
        <v/>
      </c>
      <c r="N8" s="6" t="str">
        <f t="shared" si="9"/>
        <v/>
      </c>
      <c r="O8" s="6" t="str">
        <f t="shared" si="10"/>
        <v/>
      </c>
      <c r="P8" s="6" t="str">
        <f t="shared" si="11"/>
        <v/>
      </c>
      <c r="Q8" s="6" t="str">
        <f t="shared" si="12"/>
        <v/>
      </c>
    </row>
    <row r="9" spans="1:17" x14ac:dyDescent="0.25">
      <c r="B9" s="6" t="str">
        <f t="shared" ca="1" si="4"/>
        <v/>
      </c>
      <c r="C9" s="6" t="str" cm="1">
        <f t="array" aca="1" ref="C9" ca="1">IFERROR((INDIRECT("'" &amp; A9 &amp; "'!B22") / 60) * INDIRECT("'" &amp; A9 &amp; "'!B23"), "")</f>
        <v/>
      </c>
      <c r="D9" s="6" t="str" cm="1">
        <f t="array" aca="1" ref="D9" ca="1">IFERROR(INDIRECT("'" &amp; A9 &amp; "'!B24"), "")</f>
        <v/>
      </c>
      <c r="E9" s="6" t="str" cm="1">
        <f t="array" aca="1" ref="E9" ca="1">IFERROR(INDIRECT("'" &amp; A9 &amp; "'!B25"), "")</f>
        <v/>
      </c>
      <c r="F9" s="6" t="str">
        <f t="shared" si="5"/>
        <v/>
      </c>
      <c r="G9" s="6" t="str">
        <f t="shared" si="6"/>
        <v/>
      </c>
      <c r="H9" s="6" t="str">
        <f t="shared" si="7"/>
        <v/>
      </c>
      <c r="I9" s="7"/>
      <c r="J9" s="6"/>
      <c r="K9" s="8"/>
      <c r="L9" s="6" t="str">
        <f t="shared" si="13"/>
        <v/>
      </c>
      <c r="M9" s="6" t="str">
        <f t="shared" si="8"/>
        <v/>
      </c>
      <c r="N9" s="6" t="str">
        <f t="shared" si="9"/>
        <v/>
      </c>
      <c r="O9" s="6" t="str">
        <f t="shared" si="10"/>
        <v/>
      </c>
      <c r="P9" s="6" t="str">
        <f t="shared" si="11"/>
        <v/>
      </c>
      <c r="Q9" s="6" t="str">
        <f t="shared" si="12"/>
        <v/>
      </c>
    </row>
    <row r="10" spans="1:17" x14ac:dyDescent="0.25">
      <c r="B10" s="6" t="str">
        <f t="shared" ca="1" si="4"/>
        <v/>
      </c>
      <c r="C10" s="6" t="str" cm="1">
        <f t="array" aca="1" ref="C10" ca="1">IFERROR((INDIRECT("'" &amp; A10 &amp; "'!B22") / 60) * INDIRECT("'" &amp; A10 &amp; "'!B23"), "")</f>
        <v/>
      </c>
      <c r="D10" s="6" t="str" cm="1">
        <f t="array" aca="1" ref="D10" ca="1">IFERROR(INDIRECT("'" &amp; A10 &amp; "'!B24"), "")</f>
        <v/>
      </c>
      <c r="E10" s="6" t="str" cm="1">
        <f t="array" aca="1" ref="E10" ca="1">IFERROR(INDIRECT("'" &amp; A10 &amp; "'!B25"), "")</f>
        <v/>
      </c>
      <c r="F10" s="6" t="str">
        <f t="shared" si="5"/>
        <v/>
      </c>
      <c r="G10" s="6" t="str">
        <f t="shared" si="6"/>
        <v/>
      </c>
      <c r="H10" s="6" t="str">
        <f t="shared" si="7"/>
        <v/>
      </c>
      <c r="I10" s="7"/>
      <c r="J10" s="6"/>
      <c r="K10" s="8"/>
      <c r="L10" s="6" t="str">
        <f t="shared" si="13"/>
        <v/>
      </c>
      <c r="M10" s="6" t="str">
        <f t="shared" si="8"/>
        <v/>
      </c>
      <c r="N10" s="6" t="str">
        <f t="shared" si="9"/>
        <v/>
      </c>
      <c r="O10" s="6" t="str">
        <f t="shared" si="10"/>
        <v/>
      </c>
      <c r="P10" s="6" t="str">
        <f t="shared" si="11"/>
        <v/>
      </c>
      <c r="Q10" s="6" t="str">
        <f t="shared" si="12"/>
        <v/>
      </c>
    </row>
    <row r="11" spans="1:17" x14ac:dyDescent="0.25">
      <c r="B11" s="6" t="str">
        <f t="shared" ca="1" si="4"/>
        <v/>
      </c>
      <c r="C11" s="6" t="str" cm="1">
        <f t="array" aca="1" ref="C11" ca="1">IFERROR((INDIRECT("'" &amp; A11 &amp; "'!B22") / 60) * INDIRECT("'" &amp; A11 &amp; "'!B23"), "")</f>
        <v/>
      </c>
      <c r="D11" s="6" t="str" cm="1">
        <f t="array" aca="1" ref="D11" ca="1">IFERROR(INDIRECT("'" &amp; A11 &amp; "'!B24"), "")</f>
        <v/>
      </c>
      <c r="E11" s="6" t="str" cm="1">
        <f t="array" aca="1" ref="E11" ca="1">IFERROR(INDIRECT("'" &amp; A11 &amp; "'!B25"), "")</f>
        <v/>
      </c>
      <c r="F11" s="6" t="str">
        <f t="shared" si="5"/>
        <v/>
      </c>
      <c r="G11" s="6" t="str">
        <f t="shared" si="6"/>
        <v/>
      </c>
      <c r="H11" s="6" t="str">
        <f t="shared" si="7"/>
        <v/>
      </c>
      <c r="I11" s="7"/>
      <c r="J11" s="6"/>
      <c r="K11" s="8"/>
      <c r="L11" s="6" t="str">
        <f t="shared" si="13"/>
        <v/>
      </c>
      <c r="M11" s="6" t="str">
        <f t="shared" si="8"/>
        <v/>
      </c>
      <c r="N11" s="6" t="str">
        <f t="shared" si="9"/>
        <v/>
      </c>
      <c r="O11" s="6" t="str">
        <f t="shared" si="10"/>
        <v/>
      </c>
      <c r="P11" s="6" t="str">
        <f t="shared" si="11"/>
        <v/>
      </c>
      <c r="Q11" s="6" t="str">
        <f t="shared" si="12"/>
        <v/>
      </c>
    </row>
    <row r="12" spans="1:17" x14ac:dyDescent="0.25">
      <c r="B12" s="6" t="str">
        <f t="shared" ca="1" si="4"/>
        <v/>
      </c>
      <c r="C12" s="6" t="str" cm="1">
        <f t="array" aca="1" ref="C12" ca="1">IFERROR((INDIRECT("'" &amp; A12 &amp; "'!B22") / 60) * INDIRECT("'" &amp; A12 &amp; "'!B23"), "")</f>
        <v/>
      </c>
      <c r="D12" s="6" t="str" cm="1">
        <f t="array" aca="1" ref="D12" ca="1">IFERROR(INDIRECT("'" &amp; A12 &amp; "'!B24"), "")</f>
        <v/>
      </c>
      <c r="E12" s="6" t="str" cm="1">
        <f t="array" aca="1" ref="E12" ca="1">IFERROR(INDIRECT("'" &amp; A12 &amp; "'!B25"), "")</f>
        <v/>
      </c>
      <c r="F12" s="6" t="str">
        <f t="shared" si="5"/>
        <v/>
      </c>
      <c r="G12" s="6" t="str">
        <f t="shared" si="6"/>
        <v/>
      </c>
      <c r="H12" s="6" t="str">
        <f t="shared" si="7"/>
        <v/>
      </c>
      <c r="I12" s="7"/>
      <c r="J12" s="6"/>
      <c r="K12" s="8"/>
      <c r="L12" s="6" t="str">
        <f t="shared" si="13"/>
        <v/>
      </c>
      <c r="M12" s="6" t="str">
        <f t="shared" si="8"/>
        <v/>
      </c>
      <c r="N12" s="6" t="str">
        <f t="shared" si="9"/>
        <v/>
      </c>
      <c r="O12" s="6" t="str">
        <f t="shared" si="10"/>
        <v/>
      </c>
      <c r="P12" s="6" t="str">
        <f t="shared" si="11"/>
        <v/>
      </c>
      <c r="Q12" s="6" t="str">
        <f t="shared" si="12"/>
        <v/>
      </c>
    </row>
    <row r="13" spans="1:17" x14ac:dyDescent="0.25">
      <c r="B13" s="6" t="str">
        <f t="shared" ca="1" si="4"/>
        <v/>
      </c>
      <c r="C13" s="6" t="str" cm="1">
        <f t="array" aca="1" ref="C13" ca="1">IFERROR((INDIRECT("'" &amp; A13 &amp; "'!B22") / 60) * INDIRECT("'" &amp; A13 &amp; "'!B23"), "")</f>
        <v/>
      </c>
      <c r="D13" s="6" t="str" cm="1">
        <f t="array" aca="1" ref="D13" ca="1">IFERROR(INDIRECT("'" &amp; A13 &amp; "'!B24"), "")</f>
        <v/>
      </c>
      <c r="E13" s="6" t="str" cm="1">
        <f t="array" aca="1" ref="E13" ca="1">IFERROR(INDIRECT("'" &amp; A13 &amp; "'!B25"), "")</f>
        <v/>
      </c>
      <c r="F13" s="6" t="str">
        <f t="shared" si="5"/>
        <v/>
      </c>
      <c r="G13" s="6" t="str">
        <f t="shared" si="6"/>
        <v/>
      </c>
      <c r="H13" s="6" t="str">
        <f t="shared" si="7"/>
        <v/>
      </c>
      <c r="I13" s="7"/>
      <c r="J13" s="6"/>
      <c r="K13" s="8"/>
      <c r="L13" s="6" t="str">
        <f t="shared" si="13"/>
        <v/>
      </c>
      <c r="M13" s="6" t="str">
        <f t="shared" si="8"/>
        <v/>
      </c>
      <c r="N13" s="6" t="str">
        <f t="shared" si="9"/>
        <v/>
      </c>
      <c r="O13" s="6" t="str">
        <f t="shared" si="10"/>
        <v/>
      </c>
      <c r="P13" s="6" t="str">
        <f t="shared" si="11"/>
        <v/>
      </c>
      <c r="Q13" s="6" t="str">
        <f t="shared" si="12"/>
        <v/>
      </c>
    </row>
    <row r="14" spans="1:17" x14ac:dyDescent="0.25">
      <c r="B14" s="6" t="str">
        <f t="shared" ca="1" si="4"/>
        <v/>
      </c>
      <c r="C14" s="6" t="str" cm="1">
        <f t="array" aca="1" ref="C14" ca="1">IFERROR((INDIRECT("'" &amp; A14 &amp; "'!B22") / 60) * INDIRECT("'" &amp; A14 &amp; "'!B23"), "")</f>
        <v/>
      </c>
      <c r="D14" s="6" t="str" cm="1">
        <f t="array" aca="1" ref="D14" ca="1">IFERROR(INDIRECT("'" &amp; A14 &amp; "'!B24"), "")</f>
        <v/>
      </c>
      <c r="E14" s="6" t="str" cm="1">
        <f t="array" aca="1" ref="E14" ca="1">IFERROR(INDIRECT("'" &amp; A14 &amp; "'!B25"), "")</f>
        <v/>
      </c>
      <c r="F14" s="6" t="str">
        <f t="shared" si="5"/>
        <v/>
      </c>
      <c r="G14" s="6" t="str">
        <f t="shared" si="6"/>
        <v/>
      </c>
      <c r="H14" s="6" t="str">
        <f t="shared" si="7"/>
        <v/>
      </c>
      <c r="I14" s="7"/>
      <c r="J14" s="6"/>
      <c r="K14" s="8"/>
      <c r="L14" s="6" t="str">
        <f t="shared" si="13"/>
        <v/>
      </c>
      <c r="M14" s="6" t="str">
        <f t="shared" si="8"/>
        <v/>
      </c>
      <c r="N14" s="6" t="str">
        <f t="shared" si="9"/>
        <v/>
      </c>
      <c r="O14" s="6" t="str">
        <f t="shared" si="10"/>
        <v/>
      </c>
      <c r="P14" s="6" t="str">
        <f t="shared" si="11"/>
        <v/>
      </c>
      <c r="Q14" s="6" t="str">
        <f t="shared" si="12"/>
        <v/>
      </c>
    </row>
    <row r="15" spans="1:17" x14ac:dyDescent="0.25">
      <c r="B15" s="6" t="str">
        <f t="shared" ca="1" si="4"/>
        <v/>
      </c>
      <c r="C15" s="6" t="str" cm="1">
        <f t="array" aca="1" ref="C15" ca="1">IFERROR((INDIRECT("'" &amp; A15 &amp; "'!B22") / 60) * INDIRECT("'" &amp; A15 &amp; "'!B23"), "")</f>
        <v/>
      </c>
      <c r="D15" s="6" t="str" cm="1">
        <f t="array" aca="1" ref="D15" ca="1">IFERROR(INDIRECT("'" &amp; A15 &amp; "'!B24"), "")</f>
        <v/>
      </c>
      <c r="E15" s="6" t="str" cm="1">
        <f t="array" aca="1" ref="E15" ca="1">IFERROR(INDIRECT("'" &amp; A15 &amp; "'!B25"), "")</f>
        <v/>
      </c>
      <c r="F15" s="6" t="str">
        <f t="shared" si="5"/>
        <v/>
      </c>
      <c r="G15" s="6" t="str">
        <f t="shared" si="6"/>
        <v/>
      </c>
      <c r="H15" s="6" t="str">
        <f t="shared" si="7"/>
        <v/>
      </c>
      <c r="I15" s="7"/>
      <c r="J15" s="6"/>
      <c r="K15" s="8"/>
      <c r="L15" s="6" t="str">
        <f t="shared" si="13"/>
        <v/>
      </c>
      <c r="M15" s="6" t="str">
        <f t="shared" si="8"/>
        <v/>
      </c>
      <c r="N15" s="6" t="str">
        <f t="shared" si="9"/>
        <v/>
      </c>
      <c r="O15" s="6" t="str">
        <f t="shared" si="10"/>
        <v/>
      </c>
      <c r="P15" s="6" t="str">
        <f t="shared" si="11"/>
        <v/>
      </c>
      <c r="Q15" s="6" t="str">
        <f t="shared" si="12"/>
        <v/>
      </c>
    </row>
    <row r="16" spans="1:17" x14ac:dyDescent="0.25">
      <c r="B16" s="6" t="str">
        <f t="shared" ca="1" si="4"/>
        <v/>
      </c>
      <c r="C16" s="6" t="str" cm="1">
        <f t="array" aca="1" ref="C16" ca="1">IFERROR((INDIRECT("'" &amp; A16 &amp; "'!B22") / 60) * INDIRECT("'" &amp; A16 &amp; "'!B23"), "")</f>
        <v/>
      </c>
      <c r="D16" s="6" t="str" cm="1">
        <f t="array" aca="1" ref="D16" ca="1">IFERROR(INDIRECT("'" &amp; A16 &amp; "'!B24"), "")</f>
        <v/>
      </c>
      <c r="E16" s="6" t="str" cm="1">
        <f t="array" aca="1" ref="E16" ca="1">IFERROR(INDIRECT("'" &amp; A16 &amp; "'!B25"), "")</f>
        <v/>
      </c>
      <c r="F16" s="6" t="str">
        <f t="shared" si="5"/>
        <v/>
      </c>
      <c r="G16" s="6" t="str">
        <f t="shared" si="6"/>
        <v/>
      </c>
      <c r="H16" s="6" t="str">
        <f t="shared" si="7"/>
        <v/>
      </c>
      <c r="I16" s="7"/>
      <c r="J16" s="6"/>
      <c r="K16" s="8"/>
      <c r="L16" s="6" t="str">
        <f t="shared" si="13"/>
        <v/>
      </c>
      <c r="M16" s="6" t="str">
        <f t="shared" si="8"/>
        <v/>
      </c>
      <c r="N16" s="6" t="str">
        <f t="shared" si="9"/>
        <v/>
      </c>
      <c r="O16" s="6" t="str">
        <f t="shared" si="10"/>
        <v/>
      </c>
      <c r="P16" s="6" t="str">
        <f t="shared" si="11"/>
        <v/>
      </c>
      <c r="Q16" s="6" t="str">
        <f t="shared" si="12"/>
        <v/>
      </c>
    </row>
    <row r="17" spans="2:17" x14ac:dyDescent="0.25">
      <c r="B17" s="6" t="str">
        <f t="shared" ca="1" si="4"/>
        <v/>
      </c>
      <c r="C17" s="6" t="str" cm="1">
        <f t="array" aca="1" ref="C17" ca="1">IFERROR((INDIRECT("'" &amp; A17 &amp; "'!B22") / 60) * INDIRECT("'" &amp; A17 &amp; "'!B23"), "")</f>
        <v/>
      </c>
      <c r="D17" s="6" t="str" cm="1">
        <f t="array" aca="1" ref="D17" ca="1">IFERROR(INDIRECT("'" &amp; A17 &amp; "'!B24"), "")</f>
        <v/>
      </c>
      <c r="E17" s="6" t="str" cm="1">
        <f t="array" aca="1" ref="E17" ca="1">IFERROR(INDIRECT("'" &amp; A17 &amp; "'!B25"), "")</f>
        <v/>
      </c>
      <c r="F17" s="6" t="str">
        <f t="shared" si="5"/>
        <v/>
      </c>
      <c r="G17" s="6" t="str">
        <f t="shared" si="6"/>
        <v/>
      </c>
      <c r="H17" s="6" t="str">
        <f t="shared" si="7"/>
        <v/>
      </c>
      <c r="I17" s="7"/>
      <c r="J17" s="6"/>
      <c r="K17" s="8"/>
      <c r="L17" s="6" t="str">
        <f t="shared" si="13"/>
        <v/>
      </c>
      <c r="M17" s="6" t="str">
        <f t="shared" si="8"/>
        <v/>
      </c>
      <c r="N17" s="6" t="str">
        <f t="shared" si="9"/>
        <v/>
      </c>
      <c r="O17" s="6" t="str">
        <f t="shared" si="10"/>
        <v/>
      </c>
      <c r="P17" s="6" t="str">
        <f t="shared" si="11"/>
        <v/>
      </c>
      <c r="Q17" s="6" t="str">
        <f t="shared" si="12"/>
        <v/>
      </c>
    </row>
    <row r="18" spans="2:17" x14ac:dyDescent="0.25">
      <c r="B18" s="6" t="str">
        <f t="shared" ca="1" si="4"/>
        <v/>
      </c>
      <c r="C18" s="6" t="str" cm="1">
        <f t="array" aca="1" ref="C18" ca="1">IFERROR((INDIRECT("'" &amp; A18 &amp; "'!B22") / 60) * INDIRECT("'" &amp; A18 &amp; "'!B23"), "")</f>
        <v/>
      </c>
      <c r="D18" s="6" t="str" cm="1">
        <f t="array" aca="1" ref="D18" ca="1">IFERROR(INDIRECT("'" &amp; A18 &amp; "'!B24"), "")</f>
        <v/>
      </c>
      <c r="E18" s="6" t="str" cm="1">
        <f t="array" aca="1" ref="E18" ca="1">IFERROR(INDIRECT("'" &amp; A18 &amp; "'!B25"), "")</f>
        <v/>
      </c>
      <c r="F18" s="6" t="str">
        <f t="shared" si="5"/>
        <v/>
      </c>
      <c r="G18" s="6" t="str">
        <f t="shared" si="6"/>
        <v/>
      </c>
      <c r="H18" s="6" t="str">
        <f t="shared" si="7"/>
        <v/>
      </c>
      <c r="I18" s="7"/>
      <c r="J18" s="6"/>
      <c r="K18" s="8"/>
      <c r="L18" s="6" t="str">
        <f t="shared" si="13"/>
        <v/>
      </c>
      <c r="M18" s="6" t="str">
        <f t="shared" si="8"/>
        <v/>
      </c>
      <c r="N18" s="6" t="str">
        <f t="shared" si="9"/>
        <v/>
      </c>
      <c r="O18" s="6" t="str">
        <f t="shared" si="10"/>
        <v/>
      </c>
      <c r="P18" s="6" t="str">
        <f t="shared" si="11"/>
        <v/>
      </c>
      <c r="Q18" s="6" t="str">
        <f t="shared" si="12"/>
        <v/>
      </c>
    </row>
    <row r="19" spans="2:17" x14ac:dyDescent="0.25">
      <c r="B19" s="6" t="str">
        <f t="shared" ca="1" si="4"/>
        <v/>
      </c>
      <c r="C19" s="6" t="str" cm="1">
        <f t="array" aca="1" ref="C19" ca="1">IFERROR((INDIRECT("'" &amp; A19 &amp; "'!B22") / 60) * INDIRECT("'" &amp; A19 &amp; "'!B23"), "")</f>
        <v/>
      </c>
      <c r="D19" s="6" t="str" cm="1">
        <f t="array" aca="1" ref="D19" ca="1">IFERROR(INDIRECT("'" &amp; A19 &amp; "'!B24"), "")</f>
        <v/>
      </c>
      <c r="E19" s="6" t="str" cm="1">
        <f t="array" aca="1" ref="E19" ca="1">IFERROR(INDIRECT("'" &amp; A19 &amp; "'!B25"), "")</f>
        <v/>
      </c>
      <c r="F19" s="6" t="str">
        <f t="shared" si="5"/>
        <v/>
      </c>
      <c r="G19" s="6" t="str">
        <f t="shared" si="6"/>
        <v/>
      </c>
      <c r="H19" s="6" t="str">
        <f t="shared" si="7"/>
        <v/>
      </c>
      <c r="I19" s="7"/>
      <c r="J19" s="6"/>
      <c r="K19" s="8"/>
      <c r="L19" s="6" t="str">
        <f t="shared" si="13"/>
        <v/>
      </c>
      <c r="M19" s="6" t="str">
        <f t="shared" si="8"/>
        <v/>
      </c>
      <c r="N19" s="6" t="str">
        <f t="shared" si="9"/>
        <v/>
      </c>
      <c r="O19" s="6" t="str">
        <f t="shared" si="10"/>
        <v/>
      </c>
      <c r="P19" s="6" t="str">
        <f t="shared" si="11"/>
        <v/>
      </c>
      <c r="Q19" s="6" t="str">
        <f t="shared" si="12"/>
        <v/>
      </c>
    </row>
    <row r="20" spans="2:17" x14ac:dyDescent="0.25">
      <c r="B20" s="6" t="str">
        <f t="shared" ca="1" si="4"/>
        <v/>
      </c>
      <c r="C20" s="6" t="str" cm="1">
        <f t="array" aca="1" ref="C20" ca="1">IFERROR((INDIRECT("'" &amp; A20 &amp; "'!B22") / 60) * INDIRECT("'" &amp; A20 &amp; "'!B23"), "")</f>
        <v/>
      </c>
      <c r="D20" s="6" t="str" cm="1">
        <f t="array" aca="1" ref="D20" ca="1">IFERROR(INDIRECT("'" &amp; A20 &amp; "'!B24"), "")</f>
        <v/>
      </c>
      <c r="E20" s="6" t="str" cm="1">
        <f t="array" aca="1" ref="E20" ca="1">IFERROR(INDIRECT("'" &amp; A20 &amp; "'!B25"), "")</f>
        <v/>
      </c>
      <c r="F20" s="6" t="str">
        <f t="shared" si="5"/>
        <v/>
      </c>
      <c r="G20" s="6" t="str">
        <f t="shared" si="6"/>
        <v/>
      </c>
      <c r="H20" s="6" t="str">
        <f t="shared" si="7"/>
        <v/>
      </c>
      <c r="I20" s="7"/>
      <c r="J20" s="6"/>
      <c r="K20" s="8"/>
      <c r="L20" s="6" t="str">
        <f t="shared" si="13"/>
        <v/>
      </c>
      <c r="M20" s="6" t="str">
        <f t="shared" si="8"/>
        <v/>
      </c>
      <c r="N20" s="6" t="str">
        <f t="shared" si="9"/>
        <v/>
      </c>
      <c r="O20" s="6" t="str">
        <f t="shared" si="10"/>
        <v/>
      </c>
      <c r="P20" s="6" t="str">
        <f t="shared" si="11"/>
        <v/>
      </c>
      <c r="Q20" s="6" t="str">
        <f t="shared" si="12"/>
        <v/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29"/>
  <sheetViews>
    <sheetView workbookViewId="0">
      <selection activeCell="A3" sqref="A3"/>
    </sheetView>
  </sheetViews>
  <sheetFormatPr defaultRowHeight="15" x14ac:dyDescent="0.25"/>
  <cols>
    <col min="1" max="1" width="18" customWidth="1"/>
    <col min="2" max="2" width="30.5703125" customWidth="1"/>
    <col min="3" max="3" width="9.28515625" bestFit="1" customWidth="1"/>
    <col min="4" max="4" width="6.85546875" bestFit="1" customWidth="1"/>
    <col min="5" max="5" width="9.5703125" bestFit="1" customWidth="1"/>
    <col min="6" max="6" width="13.42578125" bestFit="1" customWidth="1"/>
    <col min="7" max="7" width="9.5703125" bestFit="1" customWidth="1"/>
    <col min="8" max="8" width="12" bestFit="1" customWidth="1"/>
    <col min="9" max="9" width="16.5703125" bestFit="1" customWidth="1"/>
    <col min="10" max="10" width="17.28515625" bestFit="1" customWidth="1"/>
    <col min="11" max="11" width="8.140625" bestFit="1" customWidth="1"/>
    <col min="12" max="12" width="79.7109375" bestFit="1" customWidth="1"/>
  </cols>
  <sheetData>
    <row r="1" spans="1:12" x14ac:dyDescent="0.25">
      <c r="A1" s="1" t="s">
        <v>1</v>
      </c>
      <c r="B1" s="1" t="s">
        <v>2</v>
      </c>
      <c r="C1" s="1" t="s">
        <v>3</v>
      </c>
      <c r="D1" s="1" t="s">
        <v>4</v>
      </c>
      <c r="E1" s="1" t="s">
        <v>5</v>
      </c>
      <c r="F1" s="1" t="s">
        <v>6</v>
      </c>
      <c r="G1" s="1" t="s">
        <v>32</v>
      </c>
      <c r="H1" s="1" t="s">
        <v>8</v>
      </c>
      <c r="I1" s="1" t="s">
        <v>33</v>
      </c>
      <c r="J1" s="1" t="s">
        <v>34</v>
      </c>
      <c r="K1" s="1" t="s">
        <v>35</v>
      </c>
      <c r="L1" s="1" t="s">
        <v>36</v>
      </c>
    </row>
    <row r="2" spans="1:12" x14ac:dyDescent="0.25">
      <c r="A2" t="s">
        <v>45</v>
      </c>
      <c r="B2" t="s">
        <v>37</v>
      </c>
      <c r="C2" t="s">
        <v>38</v>
      </c>
      <c r="D2" t="s">
        <v>39</v>
      </c>
      <c r="E2" t="s">
        <v>40</v>
      </c>
      <c r="F2" t="s">
        <v>41</v>
      </c>
      <c r="G2" t="s">
        <v>42</v>
      </c>
      <c r="H2" s="4">
        <f>60/24</f>
        <v>2.5</v>
      </c>
      <c r="I2">
        <v>10</v>
      </c>
      <c r="J2" t="s">
        <v>43</v>
      </c>
      <c r="K2" t="s">
        <v>44</v>
      </c>
      <c r="L2" s="2" t="s">
        <v>46</v>
      </c>
    </row>
    <row r="3" spans="1:12" x14ac:dyDescent="0.25">
      <c r="H3" s="4"/>
      <c r="L3" s="2"/>
    </row>
    <row r="4" spans="1:12" x14ac:dyDescent="0.25">
      <c r="H4" s="4"/>
    </row>
    <row r="5" spans="1:12" x14ac:dyDescent="0.25">
      <c r="H5" s="4"/>
    </row>
    <row r="6" spans="1:12" x14ac:dyDescent="0.25">
      <c r="H6" s="4"/>
      <c r="L6" s="2"/>
    </row>
    <row r="7" spans="1:12" x14ac:dyDescent="0.25">
      <c r="H7" s="4"/>
    </row>
    <row r="8" spans="1:12" x14ac:dyDescent="0.25">
      <c r="H8" s="4"/>
    </row>
    <row r="9" spans="1:12" x14ac:dyDescent="0.25">
      <c r="H9" s="4"/>
    </row>
    <row r="10" spans="1:12" x14ac:dyDescent="0.25">
      <c r="H10" s="4"/>
    </row>
    <row r="11" spans="1:12" x14ac:dyDescent="0.25">
      <c r="H11" s="4"/>
    </row>
    <row r="12" spans="1:12" x14ac:dyDescent="0.25">
      <c r="H12" s="4"/>
    </row>
    <row r="13" spans="1:12" x14ac:dyDescent="0.25">
      <c r="H13" s="4"/>
    </row>
    <row r="14" spans="1:12" x14ac:dyDescent="0.25">
      <c r="H14" s="4"/>
    </row>
    <row r="15" spans="1:12" x14ac:dyDescent="0.25">
      <c r="H15" s="4"/>
    </row>
    <row r="16" spans="1:12" x14ac:dyDescent="0.25">
      <c r="H16" s="4"/>
    </row>
    <row r="17" spans="8:8" x14ac:dyDescent="0.25">
      <c r="H17" s="4"/>
    </row>
    <row r="18" spans="8:8" x14ac:dyDescent="0.25">
      <c r="H18" s="4"/>
    </row>
    <row r="19" spans="8:8" x14ac:dyDescent="0.25">
      <c r="H19" s="4"/>
    </row>
    <row r="20" spans="8:8" x14ac:dyDescent="0.25">
      <c r="H20" s="4"/>
    </row>
    <row r="21" spans="8:8" x14ac:dyDescent="0.25">
      <c r="H21" s="4"/>
    </row>
    <row r="22" spans="8:8" x14ac:dyDescent="0.25">
      <c r="H22" s="4"/>
    </row>
    <row r="23" spans="8:8" x14ac:dyDescent="0.25">
      <c r="H23" s="4"/>
    </row>
    <row r="24" spans="8:8" x14ac:dyDescent="0.25">
      <c r="H24" s="4"/>
    </row>
    <row r="25" spans="8:8" x14ac:dyDescent="0.25">
      <c r="H25" s="4"/>
    </row>
    <row r="26" spans="8:8" x14ac:dyDescent="0.25">
      <c r="H26" s="4"/>
    </row>
    <row r="27" spans="8:8" x14ac:dyDescent="0.25">
      <c r="H27" s="4"/>
    </row>
    <row r="28" spans="8:8" x14ac:dyDescent="0.25">
      <c r="H28" s="4"/>
    </row>
    <row r="29" spans="8:8" x14ac:dyDescent="0.25">
      <c r="H29" s="4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1AF2F0-542B-4C8B-A59F-976C779C354D}">
  <dimension ref="A1:J34"/>
  <sheetViews>
    <sheetView workbookViewId="0">
      <selection activeCell="C6" sqref="C6"/>
    </sheetView>
  </sheetViews>
  <sheetFormatPr defaultRowHeight="15" x14ac:dyDescent="0.25"/>
  <cols>
    <col min="1" max="1" width="46.7109375" bestFit="1" customWidth="1"/>
    <col min="2" max="2" width="10.85546875" bestFit="1" customWidth="1"/>
    <col min="3" max="3" width="14.42578125" bestFit="1" customWidth="1"/>
    <col min="4" max="4" width="6.42578125" bestFit="1" customWidth="1"/>
    <col min="5" max="5" width="4.5703125" bestFit="1" customWidth="1"/>
    <col min="6" max="6" width="9.5703125" bestFit="1" customWidth="1"/>
    <col min="7" max="7" width="13.42578125" bestFit="1" customWidth="1"/>
    <col min="8" max="8" width="13.85546875" bestFit="1" customWidth="1"/>
    <col min="10" max="10" width="18" bestFit="1" customWidth="1"/>
  </cols>
  <sheetData>
    <row r="1" spans="1:10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</row>
    <row r="2" spans="1:10" x14ac:dyDescent="0.25">
      <c r="C2" t="str">
        <f>IFERROR(VLOOKUP(B2,'Master Materials List'!$A$2:$K$91,2,FALSE),"")</f>
        <v/>
      </c>
      <c r="D2" t="str">
        <f>IFERROR(VLOOKUP(B2,'Master Materials List'!$A$2:$K$91,3,FALSE),"")</f>
        <v/>
      </c>
      <c r="E2" t="str">
        <f>IFERROR(VLOOKUP(B2,'Master Materials List'!$A$2:$K$91,4,FALSE),"")</f>
        <v/>
      </c>
      <c r="F2" t="str">
        <f>IFERROR(VLOOKUP(B2,'Master Materials List'!$A$2:$K$91,5,FALSE),"")</f>
        <v/>
      </c>
      <c r="G2" t="str">
        <f>IFERROR(VLOOKUP(B2,'Master Materials List'!$A$2:$K$91,6,FALSE),"")</f>
        <v/>
      </c>
      <c r="I2" t="str">
        <f>IFERROR(VLOOKUP(B2,'Master Materials List'!$A$2:$K$91,8,FALSE),"")</f>
        <v/>
      </c>
      <c r="J2" t="str">
        <f>IF(H2&lt;&gt;"", H2*I2, "")</f>
        <v/>
      </c>
    </row>
    <row r="3" spans="1:10" x14ac:dyDescent="0.25">
      <c r="C3" t="str">
        <f>IFERROR(VLOOKUP(B3,'Master Materials List'!$A$2:$K$91,2,FALSE),"")</f>
        <v/>
      </c>
      <c r="D3" t="str">
        <f>IFERROR(VLOOKUP(B3,'Master Materials List'!$A$2:$K$91,3,FALSE),"")</f>
        <v/>
      </c>
      <c r="E3" t="str">
        <f>IFERROR(VLOOKUP(B3,'Master Materials List'!$A$2:$K$91,4,FALSE),"")</f>
        <v/>
      </c>
      <c r="F3" t="str">
        <f>IFERROR(VLOOKUP(B3,'Master Materials List'!$A$2:$K$91,5,FALSE),"")</f>
        <v/>
      </c>
      <c r="G3" t="str">
        <f>IFERROR(VLOOKUP(B3,'Master Materials List'!$A$2:$K$91,6,FALSE),"")</f>
        <v/>
      </c>
      <c r="I3" t="str">
        <f>IFERROR(VLOOKUP(B3,'Master Materials List'!$A$2:$K$91,8,FALSE),"")</f>
        <v/>
      </c>
      <c r="J3" t="str">
        <f t="shared" ref="J3:J20" si="0">IF(H3&lt;&gt;"", H3*I3, "")</f>
        <v/>
      </c>
    </row>
    <row r="4" spans="1:10" x14ac:dyDescent="0.25">
      <c r="C4" t="str">
        <f>IFERROR(VLOOKUP(B4,'Master Materials List'!$A$2:$K$91,2,FALSE),"")</f>
        <v/>
      </c>
      <c r="D4" t="str">
        <f>IFERROR(VLOOKUP(B4,'Master Materials List'!$A$2:$K$91,3,FALSE),"")</f>
        <v/>
      </c>
      <c r="E4" t="str">
        <f>IFERROR(VLOOKUP(B4,'Master Materials List'!$A$2:$K$91,4,FALSE),"")</f>
        <v/>
      </c>
      <c r="F4" t="str">
        <f>IFERROR(VLOOKUP(B4,'Master Materials List'!$A$2:$K$91,5,FALSE),"")</f>
        <v/>
      </c>
      <c r="G4" t="str">
        <f>IFERROR(VLOOKUP(B4,'Master Materials List'!$A$2:$K$91,6,FALSE),"")</f>
        <v/>
      </c>
      <c r="I4" t="str">
        <f>IFERROR(VLOOKUP(B4,'Master Materials List'!$A$2:$K$91,8,FALSE),"")</f>
        <v/>
      </c>
      <c r="J4" t="str">
        <f t="shared" si="0"/>
        <v/>
      </c>
    </row>
    <row r="5" spans="1:10" x14ac:dyDescent="0.25">
      <c r="C5" t="str">
        <f>IFERROR(VLOOKUP(B5,'Master Materials List'!$A$2:$K$91,2,FALSE),"")</f>
        <v/>
      </c>
      <c r="D5" t="str">
        <f>IFERROR(VLOOKUP(B5,'Master Materials List'!$A$2:$K$91,3,FALSE),"")</f>
        <v/>
      </c>
      <c r="E5" t="str">
        <f>IFERROR(VLOOKUP(B5,'Master Materials List'!$A$2:$K$91,4,FALSE),"")</f>
        <v/>
      </c>
      <c r="F5" t="str">
        <f>IFERROR(VLOOKUP(B5,'Master Materials List'!$A$2:$K$91,5,FALSE),"")</f>
        <v/>
      </c>
      <c r="G5" t="str">
        <f>IFERROR(VLOOKUP(B5,'Master Materials List'!$A$2:$K$91,6,FALSE),"")</f>
        <v/>
      </c>
      <c r="I5" t="str">
        <f>IFERROR(VLOOKUP(B5,'Master Materials List'!$A$2:$K$91,8,FALSE),"")</f>
        <v/>
      </c>
      <c r="J5" t="str">
        <f t="shared" si="0"/>
        <v/>
      </c>
    </row>
    <row r="6" spans="1:10" x14ac:dyDescent="0.25">
      <c r="C6" t="str">
        <f>IFERROR(VLOOKUP(B6,'Master Materials List'!$A$2:$K$91,2,FALSE),"")</f>
        <v/>
      </c>
      <c r="D6" t="str">
        <f>IFERROR(VLOOKUP(B6,'Master Materials List'!$A$2:$K$91,3,FALSE),"")</f>
        <v/>
      </c>
      <c r="E6" t="str">
        <f>IFERROR(VLOOKUP(B6,'Master Materials List'!$A$2:$K$91,4,FALSE),"")</f>
        <v/>
      </c>
      <c r="F6" t="str">
        <f>IFERROR(VLOOKUP(B6,'Master Materials List'!$A$2:$K$91,5,FALSE),"")</f>
        <v/>
      </c>
      <c r="G6" t="str">
        <f>IFERROR(VLOOKUP(B6,'Master Materials List'!$A$2:$K$91,6,FALSE),"")</f>
        <v/>
      </c>
      <c r="I6" t="str">
        <f>IFERROR(VLOOKUP(B6,'Master Materials List'!$A$2:$K$91,8,FALSE),"")</f>
        <v/>
      </c>
      <c r="J6" t="str">
        <f t="shared" si="0"/>
        <v/>
      </c>
    </row>
    <row r="7" spans="1:10" x14ac:dyDescent="0.25">
      <c r="C7" t="str">
        <f>IFERROR(VLOOKUP(B7,'Master Materials List'!$A$2:$K$91,2,FALSE),"")</f>
        <v/>
      </c>
      <c r="D7" t="str">
        <f>IFERROR(VLOOKUP(B7,'Master Materials List'!$A$2:$K$91,3,FALSE),"")</f>
        <v/>
      </c>
      <c r="E7" t="str">
        <f>IFERROR(VLOOKUP(B7,'Master Materials List'!$A$2:$K$91,4,FALSE),"")</f>
        <v/>
      </c>
      <c r="F7" t="str">
        <f>IFERROR(VLOOKUP(B7,'Master Materials List'!$A$2:$K$91,5,FALSE),"")</f>
        <v/>
      </c>
      <c r="G7" t="str">
        <f>IFERROR(VLOOKUP(B7,'Master Materials List'!$A$2:$K$91,6,FALSE),"")</f>
        <v/>
      </c>
      <c r="I7" t="str">
        <f>IFERROR(VLOOKUP(B7,'Master Materials List'!$A$2:$K$91,8,FALSE),"")</f>
        <v/>
      </c>
      <c r="J7" t="str">
        <f t="shared" si="0"/>
        <v/>
      </c>
    </row>
    <row r="8" spans="1:10" x14ac:dyDescent="0.25">
      <c r="C8" t="str">
        <f>IFERROR(VLOOKUP(B8,'Master Materials List'!$A$2:$K$91,2,FALSE),"")</f>
        <v/>
      </c>
      <c r="D8" t="str">
        <f>IFERROR(VLOOKUP(B8,'Master Materials List'!$A$2:$K$91,3,FALSE),"")</f>
        <v/>
      </c>
      <c r="E8" t="str">
        <f>IFERROR(VLOOKUP(B8,'Master Materials List'!$A$2:$K$91,4,FALSE),"")</f>
        <v/>
      </c>
      <c r="F8" t="str">
        <f>IFERROR(VLOOKUP(B8,'Master Materials List'!$A$2:$K$91,5,FALSE),"")</f>
        <v/>
      </c>
      <c r="G8" t="str">
        <f>IFERROR(VLOOKUP(B8,'Master Materials List'!$A$2:$K$91,6,FALSE),"")</f>
        <v/>
      </c>
      <c r="I8" t="str">
        <f>IFERROR(VLOOKUP(B8,'Master Materials List'!$A$2:$K$91,8,FALSE),"")</f>
        <v/>
      </c>
      <c r="J8" t="str">
        <f t="shared" si="0"/>
        <v/>
      </c>
    </row>
    <row r="9" spans="1:10" x14ac:dyDescent="0.25">
      <c r="C9" t="str">
        <f>IFERROR(VLOOKUP(B9,'Master Materials List'!$A$2:$K$91,2,FALSE),"")</f>
        <v/>
      </c>
      <c r="D9" t="str">
        <f>IFERROR(VLOOKUP(B9,'Master Materials List'!$A$2:$K$91,3,FALSE),"")</f>
        <v/>
      </c>
      <c r="E9" t="str">
        <f>IFERROR(VLOOKUP(B9,'Master Materials List'!$A$2:$K$91,4,FALSE),"")</f>
        <v/>
      </c>
      <c r="F9" t="str">
        <f>IFERROR(VLOOKUP(B9,'Master Materials List'!$A$2:$K$91,5,FALSE),"")</f>
        <v/>
      </c>
      <c r="G9" t="str">
        <f>IFERROR(VLOOKUP(B9,'Master Materials List'!$A$2:$K$91,6,FALSE),"")</f>
        <v/>
      </c>
      <c r="I9" t="str">
        <f>IFERROR(VLOOKUP(B9,'Master Materials List'!$A$2:$K$91,8,FALSE),"")</f>
        <v/>
      </c>
      <c r="J9" t="str">
        <f t="shared" si="0"/>
        <v/>
      </c>
    </row>
    <row r="10" spans="1:10" x14ac:dyDescent="0.25">
      <c r="C10" t="str">
        <f>IFERROR(VLOOKUP(B10,'Master Materials List'!$A$2:$K$91,2,FALSE),"")</f>
        <v/>
      </c>
      <c r="D10" t="str">
        <f>IFERROR(VLOOKUP(B10,'Master Materials List'!$A$2:$K$91,3,FALSE),"")</f>
        <v/>
      </c>
      <c r="E10" t="str">
        <f>IFERROR(VLOOKUP(B10,'Master Materials List'!$A$2:$K$91,4,FALSE),"")</f>
        <v/>
      </c>
      <c r="F10" t="str">
        <f>IFERROR(VLOOKUP(B10,'Master Materials List'!$A$2:$K$91,5,FALSE),"")</f>
        <v/>
      </c>
      <c r="G10" t="str">
        <f>IFERROR(VLOOKUP(B10,'Master Materials List'!$A$2:$K$91,6,FALSE),"")</f>
        <v/>
      </c>
      <c r="I10" t="str">
        <f>IFERROR(VLOOKUP(B10,'Master Materials List'!$A$2:$K$91,8,FALSE),"")</f>
        <v/>
      </c>
      <c r="J10" t="str">
        <f t="shared" si="0"/>
        <v/>
      </c>
    </row>
    <row r="11" spans="1:10" x14ac:dyDescent="0.25">
      <c r="C11" t="str">
        <f>IFERROR(VLOOKUP(B11,'Master Materials List'!$A$2:$K$91,2,FALSE),"")</f>
        <v/>
      </c>
      <c r="D11" t="str">
        <f>IFERROR(VLOOKUP(B11,'Master Materials List'!$A$2:$K$91,3,FALSE),"")</f>
        <v/>
      </c>
      <c r="E11" t="str">
        <f>IFERROR(VLOOKUP(B11,'Master Materials List'!$A$2:$K$91,4,FALSE),"")</f>
        <v/>
      </c>
      <c r="F11" t="str">
        <f>IFERROR(VLOOKUP(B11,'Master Materials List'!$A$2:$K$91,5,FALSE),"")</f>
        <v/>
      </c>
      <c r="G11" t="str">
        <f>IFERROR(VLOOKUP(B11,'Master Materials List'!$A$2:$K$91,6,FALSE),"")</f>
        <v/>
      </c>
      <c r="I11" t="str">
        <f>IFERROR(VLOOKUP(B11,'Master Materials List'!$A$2:$K$91,8,FALSE),"")</f>
        <v/>
      </c>
      <c r="J11" t="str">
        <f t="shared" si="0"/>
        <v/>
      </c>
    </row>
    <row r="12" spans="1:10" x14ac:dyDescent="0.25">
      <c r="C12" t="str">
        <f>IFERROR(VLOOKUP(B12,'Master Materials List'!$A$2:$K$91,2,FALSE),"")</f>
        <v/>
      </c>
      <c r="D12" t="str">
        <f>IFERROR(VLOOKUP(B12,'Master Materials List'!$A$2:$K$91,3,FALSE),"")</f>
        <v/>
      </c>
      <c r="E12" t="str">
        <f>IFERROR(VLOOKUP(B12,'Master Materials List'!$A$2:$K$91,4,FALSE),"")</f>
        <v/>
      </c>
      <c r="F12" t="str">
        <f>IFERROR(VLOOKUP(B12,'Master Materials List'!$A$2:$K$91,5,FALSE),"")</f>
        <v/>
      </c>
      <c r="G12" t="str">
        <f>IFERROR(VLOOKUP(B12,'Master Materials List'!$A$2:$K$91,6,FALSE),"")</f>
        <v/>
      </c>
      <c r="I12" t="str">
        <f>IFERROR(VLOOKUP(B12,'Master Materials List'!$A$2:$K$91,8,FALSE),"")</f>
        <v/>
      </c>
      <c r="J12" t="str">
        <f t="shared" si="0"/>
        <v/>
      </c>
    </row>
    <row r="13" spans="1:10" x14ac:dyDescent="0.25">
      <c r="C13" t="str">
        <f>IFERROR(VLOOKUP(B13,'Master Materials List'!$A$2:$K$91,2,FALSE),"")</f>
        <v/>
      </c>
      <c r="D13" t="str">
        <f>IFERROR(VLOOKUP(B13,'Master Materials List'!$A$2:$K$91,3,FALSE),"")</f>
        <v/>
      </c>
      <c r="E13" t="str">
        <f>IFERROR(VLOOKUP(B13,'Master Materials List'!$A$2:$K$91,4,FALSE),"")</f>
        <v/>
      </c>
      <c r="F13" t="str">
        <f>IFERROR(VLOOKUP(B13,'Master Materials List'!$A$2:$K$91,5,FALSE),"")</f>
        <v/>
      </c>
      <c r="G13" t="str">
        <f>IFERROR(VLOOKUP(B13,'Master Materials List'!$A$2:$K$91,6,FALSE),"")</f>
        <v/>
      </c>
      <c r="I13" t="str">
        <f>IFERROR(VLOOKUP(B13,'Master Materials List'!$A$2:$K$91,8,FALSE),"")</f>
        <v/>
      </c>
      <c r="J13" t="str">
        <f t="shared" si="0"/>
        <v/>
      </c>
    </row>
    <row r="14" spans="1:10" x14ac:dyDescent="0.25">
      <c r="C14" t="str">
        <f>IFERROR(VLOOKUP(B14,'Master Materials List'!$A$2:$K$91,2,FALSE),"")</f>
        <v/>
      </c>
      <c r="D14" t="str">
        <f>IFERROR(VLOOKUP(B14,'Master Materials List'!$A$2:$K$91,3,FALSE),"")</f>
        <v/>
      </c>
      <c r="E14" t="str">
        <f>IFERROR(VLOOKUP(B14,'Master Materials List'!$A$2:$K$91,4,FALSE),"")</f>
        <v/>
      </c>
      <c r="F14" t="str">
        <f>IFERROR(VLOOKUP(B14,'Master Materials List'!$A$2:$K$91,5,FALSE),"")</f>
        <v/>
      </c>
      <c r="G14" t="str">
        <f>IFERROR(VLOOKUP(B14,'Master Materials List'!$A$2:$K$91,6,FALSE),"")</f>
        <v/>
      </c>
      <c r="I14" t="str">
        <f>IFERROR(VLOOKUP(B14,'Master Materials List'!$A$2:$K$91,8,FALSE),"")</f>
        <v/>
      </c>
      <c r="J14" t="str">
        <f t="shared" si="0"/>
        <v/>
      </c>
    </row>
    <row r="15" spans="1:10" x14ac:dyDescent="0.25">
      <c r="C15" t="str">
        <f>IFERROR(VLOOKUP(B15,'Master Materials List'!$A$2:$K$91,2,FALSE),"")</f>
        <v/>
      </c>
      <c r="D15" t="str">
        <f>IFERROR(VLOOKUP(B15,'Master Materials List'!$A$2:$K$91,3,FALSE),"")</f>
        <v/>
      </c>
      <c r="E15" t="str">
        <f>IFERROR(VLOOKUP(B15,'Master Materials List'!$A$2:$K$91,4,FALSE),"")</f>
        <v/>
      </c>
      <c r="F15" t="str">
        <f>IFERROR(VLOOKUP(B15,'Master Materials List'!$A$2:$K$91,5,FALSE),"")</f>
        <v/>
      </c>
      <c r="G15" t="str">
        <f>IFERROR(VLOOKUP(B15,'Master Materials List'!$A$2:$K$91,6,FALSE),"")</f>
        <v/>
      </c>
      <c r="I15" t="str">
        <f>IFERROR(VLOOKUP(B15,'Master Materials List'!$A$2:$K$91,8,FALSE),"")</f>
        <v/>
      </c>
      <c r="J15" t="str">
        <f t="shared" si="0"/>
        <v/>
      </c>
    </row>
    <row r="16" spans="1:10" x14ac:dyDescent="0.25">
      <c r="C16" t="str">
        <f>IFERROR(VLOOKUP(B16,'Master Materials List'!$A$2:$K$91,2,FALSE),"")</f>
        <v/>
      </c>
      <c r="D16" t="str">
        <f>IFERROR(VLOOKUP(B16,'Master Materials List'!$A$2:$K$91,3,FALSE),"")</f>
        <v/>
      </c>
      <c r="E16" t="str">
        <f>IFERROR(VLOOKUP(B16,'Master Materials List'!$A$2:$K$91,4,FALSE),"")</f>
        <v/>
      </c>
      <c r="F16" t="str">
        <f>IFERROR(VLOOKUP(B16,'Master Materials List'!$A$2:$K$91,5,FALSE),"")</f>
        <v/>
      </c>
      <c r="G16" t="str">
        <f>IFERROR(VLOOKUP(B16,'Master Materials List'!$A$2:$K$91,6,FALSE),"")</f>
        <v/>
      </c>
      <c r="I16" t="str">
        <f>IFERROR(VLOOKUP(B16,'Master Materials List'!$A$2:$K$91,8,FALSE),"")</f>
        <v/>
      </c>
      <c r="J16" t="str">
        <f t="shared" si="0"/>
        <v/>
      </c>
    </row>
    <row r="17" spans="1:10" x14ac:dyDescent="0.25">
      <c r="C17" t="str">
        <f>IFERROR(VLOOKUP(B17,'Master Materials List'!$A$2:$K$91,2,FALSE),"")</f>
        <v/>
      </c>
      <c r="D17" t="str">
        <f>IFERROR(VLOOKUP(B17,'Master Materials List'!$A$2:$K$91,3,FALSE),"")</f>
        <v/>
      </c>
      <c r="E17" t="str">
        <f>IFERROR(VLOOKUP(B17,'Master Materials List'!$A$2:$K$91,4,FALSE),"")</f>
        <v/>
      </c>
      <c r="F17" t="str">
        <f>IFERROR(VLOOKUP(B17,'Master Materials List'!$A$2:$K$91,5,FALSE),"")</f>
        <v/>
      </c>
      <c r="G17" t="str">
        <f>IFERROR(VLOOKUP(B17,'Master Materials List'!$A$2:$K$91,6,FALSE),"")</f>
        <v/>
      </c>
      <c r="I17" t="str">
        <f>IFERROR(VLOOKUP(B17,'Master Materials List'!$A$2:$K$91,8,FALSE),"")</f>
        <v/>
      </c>
      <c r="J17" t="str">
        <f t="shared" si="0"/>
        <v/>
      </c>
    </row>
    <row r="18" spans="1:10" x14ac:dyDescent="0.25">
      <c r="C18" t="str">
        <f>IFERROR(VLOOKUP(B18,'Master Materials List'!$A$2:$K$91,2,FALSE),"")</f>
        <v/>
      </c>
      <c r="D18" t="str">
        <f>IFERROR(VLOOKUP(B18,'Master Materials List'!$A$2:$K$91,3,FALSE),"")</f>
        <v/>
      </c>
      <c r="E18" t="str">
        <f>IFERROR(VLOOKUP(B18,'Master Materials List'!$A$2:$K$91,4,FALSE),"")</f>
        <v/>
      </c>
      <c r="F18" t="str">
        <f>IFERROR(VLOOKUP(B18,'Master Materials List'!$A$2:$K$91,5,FALSE),"")</f>
        <v/>
      </c>
      <c r="G18" t="str">
        <f>IFERROR(VLOOKUP(B18,'Master Materials List'!$A$2:$K$91,6,FALSE),"")</f>
        <v/>
      </c>
      <c r="I18" t="str">
        <f>IFERROR(VLOOKUP(B18,'Master Materials List'!$A$2:$K$91,8,FALSE),"")</f>
        <v/>
      </c>
      <c r="J18" t="str">
        <f t="shared" si="0"/>
        <v/>
      </c>
    </row>
    <row r="19" spans="1:10" x14ac:dyDescent="0.25">
      <c r="C19" t="str">
        <f>IFERROR(VLOOKUP(B19,'Master Materials List'!$A$2:$K$91,2,FALSE),"")</f>
        <v/>
      </c>
      <c r="D19" t="str">
        <f>IFERROR(VLOOKUP(B19,'Master Materials List'!$A$2:$K$91,3,FALSE),"")</f>
        <v/>
      </c>
      <c r="E19" t="str">
        <f>IFERROR(VLOOKUP(B19,'Master Materials List'!$A$2:$K$91,4,FALSE),"")</f>
        <v/>
      </c>
      <c r="F19" t="str">
        <f>IFERROR(VLOOKUP(B19,'Master Materials List'!$A$2:$K$91,5,FALSE),"")</f>
        <v/>
      </c>
      <c r="G19" t="str">
        <f>IFERROR(VLOOKUP(B19,'Master Materials List'!$A$2:$K$91,6,FALSE),"")</f>
        <v/>
      </c>
      <c r="I19" t="str">
        <f>IFERROR(VLOOKUP(B19,'Master Materials List'!$A$2:$K$91,8,FALSE),"")</f>
        <v/>
      </c>
      <c r="J19" t="str">
        <f t="shared" si="0"/>
        <v/>
      </c>
    </row>
    <row r="20" spans="1:10" x14ac:dyDescent="0.25">
      <c r="C20" t="str">
        <f>IFERROR(VLOOKUP(B20,'Master Materials List'!$A$2:$K$91,2,FALSE),"")</f>
        <v/>
      </c>
      <c r="D20" t="str">
        <f>IFERROR(VLOOKUP(B20,'Master Materials List'!$A$2:$K$91,3,FALSE),"")</f>
        <v/>
      </c>
      <c r="E20" t="str">
        <f>IFERROR(VLOOKUP(B20,'Master Materials List'!$A$2:$K$91,4,FALSE),"")</f>
        <v/>
      </c>
      <c r="F20" t="str">
        <f>IFERROR(VLOOKUP(B20,'Master Materials List'!$A$2:$K$91,5,FALSE),"")</f>
        <v/>
      </c>
      <c r="G20" t="str">
        <f>IFERROR(VLOOKUP(B20,'Master Materials List'!$A$2:$K$91,6,FALSE),"")</f>
        <v/>
      </c>
      <c r="I20" t="str">
        <f>IFERROR(VLOOKUP(B20,'Master Materials List'!$A$2:$K$91,8,FALSE),"")</f>
        <v/>
      </c>
      <c r="J20" t="str">
        <f t="shared" si="0"/>
        <v/>
      </c>
    </row>
    <row r="21" spans="1:10" x14ac:dyDescent="0.25">
      <c r="A21" s="1" t="s">
        <v>10</v>
      </c>
      <c r="B21" s="1" t="s">
        <v>11</v>
      </c>
    </row>
    <row r="22" spans="1:10" x14ac:dyDescent="0.25">
      <c r="A22" t="s">
        <v>12</v>
      </c>
      <c r="B22">
        <v>15</v>
      </c>
    </row>
    <row r="23" spans="1:10" x14ac:dyDescent="0.25">
      <c r="A23" t="s">
        <v>13</v>
      </c>
      <c r="B23" s="3">
        <v>85</v>
      </c>
    </row>
    <row r="24" spans="1:10" x14ac:dyDescent="0.25">
      <c r="A24" t="s">
        <v>14</v>
      </c>
      <c r="B24" s="3">
        <v>0</v>
      </c>
    </row>
    <row r="25" spans="1:10" x14ac:dyDescent="0.25">
      <c r="A25" t="s">
        <v>15</v>
      </c>
      <c r="B25" s="3">
        <v>0</v>
      </c>
    </row>
    <row r="34" spans="1:1" x14ac:dyDescent="0.25">
      <c r="A34" t="s">
        <v>16</v>
      </c>
    </row>
  </sheetData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15D80678-0984-431C-A1E6-97646DC82BC5}">
          <x14:formula1>
            <xm:f>'Master Materials List'!$A$2:$A$91</xm:f>
          </x14:formula1>
          <xm:sqref>B2:B20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5D163A-102C-4425-AE07-42C68952A61D}">
  <dimension ref="A1:J34"/>
  <sheetViews>
    <sheetView workbookViewId="0">
      <selection activeCell="B2" sqref="B2"/>
    </sheetView>
  </sheetViews>
  <sheetFormatPr defaultRowHeight="15" x14ac:dyDescent="0.25"/>
  <cols>
    <col min="1" max="1" width="46.7109375" bestFit="1" customWidth="1"/>
    <col min="2" max="2" width="17.28515625" bestFit="1" customWidth="1"/>
    <col min="3" max="3" width="40.28515625" bestFit="1" customWidth="1"/>
    <col min="4" max="4" width="9.28515625" bestFit="1" customWidth="1"/>
    <col min="5" max="5" width="6.85546875" bestFit="1" customWidth="1"/>
    <col min="6" max="6" width="9.5703125" bestFit="1" customWidth="1"/>
    <col min="7" max="7" width="15.7109375" bestFit="1" customWidth="1"/>
    <col min="8" max="8" width="13.85546875" bestFit="1" customWidth="1"/>
    <col min="9" max="9" width="12" bestFit="1" customWidth="1"/>
    <col min="10" max="10" width="18" bestFit="1" customWidth="1"/>
  </cols>
  <sheetData>
    <row r="1" spans="1:10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</row>
    <row r="2" spans="1:10" x14ac:dyDescent="0.25">
      <c r="A2" t="s">
        <v>48</v>
      </c>
      <c r="B2" t="s">
        <v>45</v>
      </c>
      <c r="C2" t="str">
        <f>IFERROR(VLOOKUP(B2,'Master Materials List'!$A$2:$K$91,2,FALSE),"")</f>
        <v>Basswood sheets</v>
      </c>
      <c r="D2" t="str">
        <f>IFERROR(VLOOKUP(B2,'Master Materials List'!$A$2:$K$91,3,FALSE),"")</f>
        <v>rectangle</v>
      </c>
      <c r="E2" t="str">
        <f>IFERROR(VLOOKUP(B2,'Master Materials List'!$A$2:$K$91,4,FALSE),"")</f>
        <v>12 x 18</v>
      </c>
      <c r="F2" t="str">
        <f>IFERROR(VLOOKUP(B2,'Master Materials List'!$A$2:$K$91,5,FALSE),"")</f>
        <v>3mm</v>
      </c>
      <c r="G2" t="str">
        <f>IFERROR(VLOOKUP(B2,'Master Materials List'!$A$2:$K$91,6,FALSE),"")</f>
        <v>Basswood</v>
      </c>
      <c r="H2">
        <v>1</v>
      </c>
      <c r="I2">
        <f>IFERROR(VLOOKUP(B2,'Master Materials List'!$A$2:$K$91,8,FALSE),"")</f>
        <v>2.5</v>
      </c>
      <c r="J2">
        <f>IF(H2&lt;&gt;"", H2*I2, "")</f>
        <v>2.5</v>
      </c>
    </row>
    <row r="3" spans="1:10" x14ac:dyDescent="0.25">
      <c r="C3" t="str">
        <f>IFERROR(VLOOKUP(B3,'Master Materials List'!$A$2:$K$91,2,FALSE),"")</f>
        <v/>
      </c>
      <c r="D3" t="str">
        <f>IFERROR(VLOOKUP(B3,'Master Materials List'!$A$2:$K$91,3,FALSE),"")</f>
        <v/>
      </c>
      <c r="E3" t="str">
        <f>IFERROR(VLOOKUP(B3,'Master Materials List'!$A$2:$K$91,4,FALSE),"")</f>
        <v/>
      </c>
      <c r="F3" t="str">
        <f>IFERROR(VLOOKUP(B3,'Master Materials List'!$A$2:$K$91,5,FALSE),"")</f>
        <v/>
      </c>
      <c r="G3" t="str">
        <f>IFERROR(VLOOKUP(B3,'Master Materials List'!$A$2:$K$91,6,FALSE),"")</f>
        <v/>
      </c>
      <c r="I3" t="str">
        <f>IFERROR(VLOOKUP(B3,'Master Materials List'!$A$2:$K$91,8,FALSE),"")</f>
        <v/>
      </c>
      <c r="J3" t="str">
        <f t="shared" ref="J3:J20" si="0">IF(H3&lt;&gt;"", H3*I3, "")</f>
        <v/>
      </c>
    </row>
    <row r="4" spans="1:10" x14ac:dyDescent="0.25">
      <c r="C4" t="str">
        <f>IFERROR(VLOOKUP(B4,'Master Materials List'!$A$2:$K$91,2,FALSE),"")</f>
        <v/>
      </c>
      <c r="D4" t="str">
        <f>IFERROR(VLOOKUP(B4,'Master Materials List'!$A$2:$K$91,3,FALSE),"")</f>
        <v/>
      </c>
      <c r="E4" t="str">
        <f>IFERROR(VLOOKUP(B4,'Master Materials List'!$A$2:$K$91,4,FALSE),"")</f>
        <v/>
      </c>
      <c r="F4" t="str">
        <f>IFERROR(VLOOKUP(B4,'Master Materials List'!$A$2:$K$91,5,FALSE),"")</f>
        <v/>
      </c>
      <c r="G4" t="str">
        <f>IFERROR(VLOOKUP(B4,'Master Materials List'!$A$2:$K$91,6,FALSE),"")</f>
        <v/>
      </c>
      <c r="I4" t="str">
        <f>IFERROR(VLOOKUP(B4,'Master Materials List'!$A$2:$K$91,8,FALSE),"")</f>
        <v/>
      </c>
      <c r="J4" t="str">
        <f t="shared" si="0"/>
        <v/>
      </c>
    </row>
    <row r="5" spans="1:10" x14ac:dyDescent="0.25">
      <c r="C5" t="str">
        <f>IFERROR(VLOOKUP(B5,'Master Materials List'!$A$2:$K$91,2,FALSE),"")</f>
        <v/>
      </c>
      <c r="D5" t="str">
        <f>IFERROR(VLOOKUP(B5,'Master Materials List'!$A$2:$K$91,3,FALSE),"")</f>
        <v/>
      </c>
      <c r="E5" t="str">
        <f>IFERROR(VLOOKUP(B5,'Master Materials List'!$A$2:$K$91,4,FALSE),"")</f>
        <v/>
      </c>
      <c r="F5" t="str">
        <f>IFERROR(VLOOKUP(B5,'Master Materials List'!$A$2:$K$91,5,FALSE),"")</f>
        <v/>
      </c>
      <c r="G5" t="str">
        <f>IFERROR(VLOOKUP(B5,'Master Materials List'!$A$2:$K$91,6,FALSE),"")</f>
        <v/>
      </c>
      <c r="I5" t="str">
        <f>IFERROR(VLOOKUP(B5,'Master Materials List'!$A$2:$K$91,8,FALSE),"")</f>
        <v/>
      </c>
      <c r="J5" t="str">
        <f t="shared" si="0"/>
        <v/>
      </c>
    </row>
    <row r="6" spans="1:10" x14ac:dyDescent="0.25">
      <c r="C6" t="str">
        <f>IFERROR(VLOOKUP(B6,'Master Materials List'!$A$2:$K$91,2,FALSE),"")</f>
        <v/>
      </c>
      <c r="D6" t="str">
        <f>IFERROR(VLOOKUP(B6,'Master Materials List'!$A$2:$K$91,3,FALSE),"")</f>
        <v/>
      </c>
      <c r="E6" t="str">
        <f>IFERROR(VLOOKUP(B6,'Master Materials List'!$A$2:$K$91,4,FALSE),"")</f>
        <v/>
      </c>
      <c r="F6" t="str">
        <f>IFERROR(VLOOKUP(B6,'Master Materials List'!$A$2:$K$91,5,FALSE),"")</f>
        <v/>
      </c>
      <c r="G6" t="str">
        <f>IFERROR(VLOOKUP(B6,'Master Materials List'!$A$2:$K$91,6,FALSE),"")</f>
        <v/>
      </c>
      <c r="I6" t="str">
        <f>IFERROR(VLOOKUP(B6,'Master Materials List'!$A$2:$K$91,8,FALSE),"")</f>
        <v/>
      </c>
      <c r="J6" t="str">
        <f t="shared" si="0"/>
        <v/>
      </c>
    </row>
    <row r="7" spans="1:10" x14ac:dyDescent="0.25">
      <c r="C7" t="str">
        <f>IFERROR(VLOOKUP(B7,'Master Materials List'!$A$2:$K$91,2,FALSE),"")</f>
        <v/>
      </c>
      <c r="D7" t="str">
        <f>IFERROR(VLOOKUP(B7,'Master Materials List'!$A$2:$K$91,3,FALSE),"")</f>
        <v/>
      </c>
      <c r="E7" t="str">
        <f>IFERROR(VLOOKUP(B7,'Master Materials List'!$A$2:$K$91,4,FALSE),"")</f>
        <v/>
      </c>
      <c r="F7" t="str">
        <f>IFERROR(VLOOKUP(B7,'Master Materials List'!$A$2:$K$91,5,FALSE),"")</f>
        <v/>
      </c>
      <c r="G7" t="str">
        <f>IFERROR(VLOOKUP(B7,'Master Materials List'!$A$2:$K$91,6,FALSE),"")</f>
        <v/>
      </c>
      <c r="I7" t="str">
        <f>IFERROR(VLOOKUP(B7,'Master Materials List'!$A$2:$K$91,8,FALSE),"")</f>
        <v/>
      </c>
      <c r="J7" t="str">
        <f t="shared" si="0"/>
        <v/>
      </c>
    </row>
    <row r="8" spans="1:10" x14ac:dyDescent="0.25">
      <c r="C8" t="str">
        <f>IFERROR(VLOOKUP(B8,'Master Materials List'!$A$2:$K$91,2,FALSE),"")</f>
        <v/>
      </c>
      <c r="D8" t="str">
        <f>IFERROR(VLOOKUP(B8,'Master Materials List'!$A$2:$K$91,3,FALSE),"")</f>
        <v/>
      </c>
      <c r="E8" t="str">
        <f>IFERROR(VLOOKUP(B8,'Master Materials List'!$A$2:$K$91,4,FALSE),"")</f>
        <v/>
      </c>
      <c r="F8" t="str">
        <f>IFERROR(VLOOKUP(B8,'Master Materials List'!$A$2:$K$91,5,FALSE),"")</f>
        <v/>
      </c>
      <c r="G8" t="str">
        <f>IFERROR(VLOOKUP(B8,'Master Materials List'!$A$2:$K$91,6,FALSE),"")</f>
        <v/>
      </c>
      <c r="I8" t="str">
        <f>IFERROR(VLOOKUP(B8,'Master Materials List'!$A$2:$K$91,8,FALSE),"")</f>
        <v/>
      </c>
      <c r="J8" t="str">
        <f t="shared" si="0"/>
        <v/>
      </c>
    </row>
    <row r="9" spans="1:10" x14ac:dyDescent="0.25">
      <c r="C9" t="str">
        <f>IFERROR(VLOOKUP(B9,'Master Materials List'!$A$2:$K$91,2,FALSE),"")</f>
        <v/>
      </c>
      <c r="D9" t="str">
        <f>IFERROR(VLOOKUP(B9,'Master Materials List'!$A$2:$K$91,3,FALSE),"")</f>
        <v/>
      </c>
      <c r="E9" t="str">
        <f>IFERROR(VLOOKUP(B9,'Master Materials List'!$A$2:$K$91,4,FALSE),"")</f>
        <v/>
      </c>
      <c r="F9" t="str">
        <f>IFERROR(VLOOKUP(B9,'Master Materials List'!$A$2:$K$91,5,FALSE),"")</f>
        <v/>
      </c>
      <c r="G9" t="str">
        <f>IFERROR(VLOOKUP(B9,'Master Materials List'!$A$2:$K$91,6,FALSE),"")</f>
        <v/>
      </c>
      <c r="I9" t="str">
        <f>IFERROR(VLOOKUP(B9,'Master Materials List'!$A$2:$K$91,8,FALSE),"")</f>
        <v/>
      </c>
      <c r="J9" t="str">
        <f t="shared" si="0"/>
        <v/>
      </c>
    </row>
    <row r="10" spans="1:10" x14ac:dyDescent="0.25">
      <c r="C10" t="str">
        <f>IFERROR(VLOOKUP(B10,'Master Materials List'!$A$2:$K$91,2,FALSE),"")</f>
        <v/>
      </c>
      <c r="D10" t="str">
        <f>IFERROR(VLOOKUP(B10,'Master Materials List'!$A$2:$K$91,3,FALSE),"")</f>
        <v/>
      </c>
      <c r="E10" t="str">
        <f>IFERROR(VLOOKUP(B10,'Master Materials List'!$A$2:$K$91,4,FALSE),"")</f>
        <v/>
      </c>
      <c r="F10" t="str">
        <f>IFERROR(VLOOKUP(B10,'Master Materials List'!$A$2:$K$91,5,FALSE),"")</f>
        <v/>
      </c>
      <c r="G10" t="str">
        <f>IFERROR(VLOOKUP(B10,'Master Materials List'!$A$2:$K$91,6,FALSE),"")</f>
        <v/>
      </c>
      <c r="I10" t="str">
        <f>IFERROR(VLOOKUP(B10,'Master Materials List'!$A$2:$K$91,8,FALSE),"")</f>
        <v/>
      </c>
      <c r="J10" t="str">
        <f t="shared" si="0"/>
        <v/>
      </c>
    </row>
    <row r="11" spans="1:10" x14ac:dyDescent="0.25">
      <c r="C11" t="str">
        <f>IFERROR(VLOOKUP(B11,'Master Materials List'!$A$2:$K$91,2,FALSE),"")</f>
        <v/>
      </c>
      <c r="D11" t="str">
        <f>IFERROR(VLOOKUP(B11,'Master Materials List'!$A$2:$K$91,3,FALSE),"")</f>
        <v/>
      </c>
      <c r="E11" t="str">
        <f>IFERROR(VLOOKUP(B11,'Master Materials List'!$A$2:$K$91,4,FALSE),"")</f>
        <v/>
      </c>
      <c r="F11" t="str">
        <f>IFERROR(VLOOKUP(B11,'Master Materials List'!$A$2:$K$91,5,FALSE),"")</f>
        <v/>
      </c>
      <c r="G11" t="str">
        <f>IFERROR(VLOOKUP(B11,'Master Materials List'!$A$2:$K$91,6,FALSE),"")</f>
        <v/>
      </c>
      <c r="I11" t="str">
        <f>IFERROR(VLOOKUP(B11,'Master Materials List'!$A$2:$K$91,8,FALSE),"")</f>
        <v/>
      </c>
      <c r="J11" t="str">
        <f t="shared" si="0"/>
        <v/>
      </c>
    </row>
    <row r="12" spans="1:10" x14ac:dyDescent="0.25">
      <c r="C12" t="str">
        <f>IFERROR(VLOOKUP(B12,'Master Materials List'!$A$2:$K$91,2,FALSE),"")</f>
        <v/>
      </c>
      <c r="D12" t="str">
        <f>IFERROR(VLOOKUP(B12,'Master Materials List'!$A$2:$K$91,3,FALSE),"")</f>
        <v/>
      </c>
      <c r="E12" t="str">
        <f>IFERROR(VLOOKUP(B12,'Master Materials List'!$A$2:$K$91,4,FALSE),"")</f>
        <v/>
      </c>
      <c r="F12" t="str">
        <f>IFERROR(VLOOKUP(B12,'Master Materials List'!$A$2:$K$91,5,FALSE),"")</f>
        <v/>
      </c>
      <c r="G12" t="str">
        <f>IFERROR(VLOOKUP(B12,'Master Materials List'!$A$2:$K$91,6,FALSE),"")</f>
        <v/>
      </c>
      <c r="I12" t="str">
        <f>IFERROR(VLOOKUP(B12,'Master Materials List'!$A$2:$K$91,8,FALSE),"")</f>
        <v/>
      </c>
      <c r="J12" t="str">
        <f t="shared" si="0"/>
        <v/>
      </c>
    </row>
    <row r="13" spans="1:10" x14ac:dyDescent="0.25">
      <c r="C13" t="str">
        <f>IFERROR(VLOOKUP(B13,'Master Materials List'!$A$2:$K$91,2,FALSE),"")</f>
        <v/>
      </c>
      <c r="D13" t="str">
        <f>IFERROR(VLOOKUP(B13,'Master Materials List'!$A$2:$K$91,3,FALSE),"")</f>
        <v/>
      </c>
      <c r="E13" t="str">
        <f>IFERROR(VLOOKUP(B13,'Master Materials List'!$A$2:$K$91,4,FALSE),"")</f>
        <v/>
      </c>
      <c r="F13" t="str">
        <f>IFERROR(VLOOKUP(B13,'Master Materials List'!$A$2:$K$91,5,FALSE),"")</f>
        <v/>
      </c>
      <c r="G13" t="str">
        <f>IFERROR(VLOOKUP(B13,'Master Materials List'!$A$2:$K$91,6,FALSE),"")</f>
        <v/>
      </c>
      <c r="I13" t="str">
        <f>IFERROR(VLOOKUP(B13,'Master Materials List'!$A$2:$K$91,8,FALSE),"")</f>
        <v/>
      </c>
      <c r="J13" t="str">
        <f t="shared" si="0"/>
        <v/>
      </c>
    </row>
    <row r="14" spans="1:10" x14ac:dyDescent="0.25">
      <c r="C14" t="str">
        <f>IFERROR(VLOOKUP(B14,'Master Materials List'!$A$2:$K$91,2,FALSE),"")</f>
        <v/>
      </c>
      <c r="D14" t="str">
        <f>IFERROR(VLOOKUP(B14,'Master Materials List'!$A$2:$K$91,3,FALSE),"")</f>
        <v/>
      </c>
      <c r="E14" t="str">
        <f>IFERROR(VLOOKUP(B14,'Master Materials List'!$A$2:$K$91,4,FALSE),"")</f>
        <v/>
      </c>
      <c r="F14" t="str">
        <f>IFERROR(VLOOKUP(B14,'Master Materials List'!$A$2:$K$91,5,FALSE),"")</f>
        <v/>
      </c>
      <c r="G14" t="str">
        <f>IFERROR(VLOOKUP(B14,'Master Materials List'!$A$2:$K$91,6,FALSE),"")</f>
        <v/>
      </c>
      <c r="I14" t="str">
        <f>IFERROR(VLOOKUP(B14,'Master Materials List'!$A$2:$K$91,8,FALSE),"")</f>
        <v/>
      </c>
      <c r="J14" t="str">
        <f t="shared" si="0"/>
        <v/>
      </c>
    </row>
    <row r="15" spans="1:10" x14ac:dyDescent="0.25">
      <c r="C15" t="str">
        <f>IFERROR(VLOOKUP(B15,'Master Materials List'!$A$2:$K$91,2,FALSE),"")</f>
        <v/>
      </c>
      <c r="D15" t="str">
        <f>IFERROR(VLOOKUP(B15,'Master Materials List'!$A$2:$K$91,3,FALSE),"")</f>
        <v/>
      </c>
      <c r="E15" t="str">
        <f>IFERROR(VLOOKUP(B15,'Master Materials List'!$A$2:$K$91,4,FALSE),"")</f>
        <v/>
      </c>
      <c r="F15" t="str">
        <f>IFERROR(VLOOKUP(B15,'Master Materials List'!$A$2:$K$91,5,FALSE),"")</f>
        <v/>
      </c>
      <c r="G15" t="str">
        <f>IFERROR(VLOOKUP(B15,'Master Materials List'!$A$2:$K$91,6,FALSE),"")</f>
        <v/>
      </c>
      <c r="I15" t="str">
        <f>IFERROR(VLOOKUP(B15,'Master Materials List'!$A$2:$K$91,8,FALSE),"")</f>
        <v/>
      </c>
      <c r="J15" t="str">
        <f t="shared" si="0"/>
        <v/>
      </c>
    </row>
    <row r="16" spans="1:10" x14ac:dyDescent="0.25">
      <c r="C16" t="str">
        <f>IFERROR(VLOOKUP(B16,'Master Materials List'!$A$2:$K$91,2,FALSE),"")</f>
        <v/>
      </c>
      <c r="D16" t="str">
        <f>IFERROR(VLOOKUP(B16,'Master Materials List'!$A$2:$K$91,3,FALSE),"")</f>
        <v/>
      </c>
      <c r="E16" t="str">
        <f>IFERROR(VLOOKUP(B16,'Master Materials List'!$A$2:$K$91,4,FALSE),"")</f>
        <v/>
      </c>
      <c r="F16" t="str">
        <f>IFERROR(VLOOKUP(B16,'Master Materials List'!$A$2:$K$91,5,FALSE),"")</f>
        <v/>
      </c>
      <c r="G16" t="str">
        <f>IFERROR(VLOOKUP(B16,'Master Materials List'!$A$2:$K$91,6,FALSE),"")</f>
        <v/>
      </c>
      <c r="I16" t="str">
        <f>IFERROR(VLOOKUP(B16,'Master Materials List'!$A$2:$K$91,8,FALSE),"")</f>
        <v/>
      </c>
      <c r="J16" t="str">
        <f t="shared" si="0"/>
        <v/>
      </c>
    </row>
    <row r="17" spans="1:10" x14ac:dyDescent="0.25">
      <c r="C17" t="str">
        <f>IFERROR(VLOOKUP(B17,'Master Materials List'!$A$2:$K$91,2,FALSE),"")</f>
        <v/>
      </c>
      <c r="D17" t="str">
        <f>IFERROR(VLOOKUP(B17,'Master Materials List'!$A$2:$K$91,3,FALSE),"")</f>
        <v/>
      </c>
      <c r="E17" t="str">
        <f>IFERROR(VLOOKUP(B17,'Master Materials List'!$A$2:$K$91,4,FALSE),"")</f>
        <v/>
      </c>
      <c r="F17" t="str">
        <f>IFERROR(VLOOKUP(B17,'Master Materials List'!$A$2:$K$91,5,FALSE),"")</f>
        <v/>
      </c>
      <c r="G17" t="str">
        <f>IFERROR(VLOOKUP(B17,'Master Materials List'!$A$2:$K$91,6,FALSE),"")</f>
        <v/>
      </c>
      <c r="I17" t="str">
        <f>IFERROR(VLOOKUP(B17,'Master Materials List'!$A$2:$K$91,8,FALSE),"")</f>
        <v/>
      </c>
      <c r="J17" t="str">
        <f t="shared" si="0"/>
        <v/>
      </c>
    </row>
    <row r="18" spans="1:10" x14ac:dyDescent="0.25">
      <c r="C18" t="str">
        <f>IFERROR(VLOOKUP(B18,'Master Materials List'!$A$2:$K$91,2,FALSE),"")</f>
        <v/>
      </c>
      <c r="D18" t="str">
        <f>IFERROR(VLOOKUP(B18,'Master Materials List'!$A$2:$K$91,3,FALSE),"")</f>
        <v/>
      </c>
      <c r="E18" t="str">
        <f>IFERROR(VLOOKUP(B18,'Master Materials List'!$A$2:$K$91,4,FALSE),"")</f>
        <v/>
      </c>
      <c r="F18" t="str">
        <f>IFERROR(VLOOKUP(B18,'Master Materials List'!$A$2:$K$91,5,FALSE),"")</f>
        <v/>
      </c>
      <c r="G18" t="str">
        <f>IFERROR(VLOOKUP(B18,'Master Materials List'!$A$2:$K$91,6,FALSE),"")</f>
        <v/>
      </c>
      <c r="I18" t="str">
        <f>IFERROR(VLOOKUP(B18,'Master Materials List'!$A$2:$K$91,8,FALSE),"")</f>
        <v/>
      </c>
      <c r="J18" t="str">
        <f t="shared" si="0"/>
        <v/>
      </c>
    </row>
    <row r="19" spans="1:10" x14ac:dyDescent="0.25">
      <c r="C19" t="str">
        <f>IFERROR(VLOOKUP(B19,'Master Materials List'!$A$2:$K$91,2,FALSE),"")</f>
        <v/>
      </c>
      <c r="D19" t="str">
        <f>IFERROR(VLOOKUP(B19,'Master Materials List'!$A$2:$K$91,3,FALSE),"")</f>
        <v/>
      </c>
      <c r="E19" t="str">
        <f>IFERROR(VLOOKUP(B19,'Master Materials List'!$A$2:$K$91,4,FALSE),"")</f>
        <v/>
      </c>
      <c r="F19" t="str">
        <f>IFERROR(VLOOKUP(B19,'Master Materials List'!$A$2:$K$91,5,FALSE),"")</f>
        <v/>
      </c>
      <c r="G19" t="str">
        <f>IFERROR(VLOOKUP(B19,'Master Materials List'!$A$2:$K$91,6,FALSE),"")</f>
        <v/>
      </c>
      <c r="I19" t="str">
        <f>IFERROR(VLOOKUP(B19,'Master Materials List'!$A$2:$K$91,8,FALSE),"")</f>
        <v/>
      </c>
      <c r="J19" t="str">
        <f t="shared" si="0"/>
        <v/>
      </c>
    </row>
    <row r="20" spans="1:10" x14ac:dyDescent="0.25">
      <c r="C20" t="str">
        <f>IFERROR(VLOOKUP(B20,'Master Materials List'!$A$2:$K$91,2,FALSE),"")</f>
        <v/>
      </c>
      <c r="D20" t="str">
        <f>IFERROR(VLOOKUP(B20,'Master Materials List'!$A$2:$K$91,3,FALSE),"")</f>
        <v/>
      </c>
      <c r="E20" t="str">
        <f>IFERROR(VLOOKUP(B20,'Master Materials List'!$A$2:$K$91,4,FALSE),"")</f>
        <v/>
      </c>
      <c r="F20" t="str">
        <f>IFERROR(VLOOKUP(B20,'Master Materials List'!$A$2:$K$91,5,FALSE),"")</f>
        <v/>
      </c>
      <c r="G20" t="str">
        <f>IFERROR(VLOOKUP(B20,'Master Materials List'!$A$2:$K$91,6,FALSE),"")</f>
        <v/>
      </c>
      <c r="I20" t="str">
        <f>IFERROR(VLOOKUP(B20,'Master Materials List'!$A$2:$K$91,8,FALSE),"")</f>
        <v/>
      </c>
      <c r="J20" t="str">
        <f t="shared" si="0"/>
        <v/>
      </c>
    </row>
    <row r="21" spans="1:10" x14ac:dyDescent="0.25">
      <c r="A21" s="1" t="s">
        <v>10</v>
      </c>
      <c r="B21" s="1" t="s">
        <v>11</v>
      </c>
    </row>
    <row r="22" spans="1:10" x14ac:dyDescent="0.25">
      <c r="A22" t="s">
        <v>12</v>
      </c>
      <c r="B22">
        <v>60</v>
      </c>
    </row>
    <row r="23" spans="1:10" x14ac:dyDescent="0.25">
      <c r="A23" t="s">
        <v>13</v>
      </c>
      <c r="B23" s="3">
        <v>25</v>
      </c>
    </row>
    <row r="24" spans="1:10" x14ac:dyDescent="0.25">
      <c r="A24" t="s">
        <v>14</v>
      </c>
      <c r="B24" s="3">
        <v>0.75</v>
      </c>
    </row>
    <row r="25" spans="1:10" x14ac:dyDescent="0.25">
      <c r="A25" t="s">
        <v>15</v>
      </c>
      <c r="B25" s="3">
        <v>19.2</v>
      </c>
    </row>
    <row r="34" spans="1:1" x14ac:dyDescent="0.25">
      <c r="A34" t="s">
        <v>16</v>
      </c>
    </row>
  </sheetData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7E5520F4-F3DA-4F11-9B24-926FC9799142}">
          <x14:formula1>
            <xm:f>'Master Materials List'!$A$2:$A$91</xm:f>
          </x14:formula1>
          <xm:sqref>B2:B20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Master Product List</vt:lpstr>
      <vt:lpstr>Master Materials List</vt:lpstr>
      <vt:lpstr>New Product Template</vt:lpstr>
      <vt:lpstr>Example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Wenda .</dc:creator>
  <cp:keywords/>
  <dc:description/>
  <cp:lastModifiedBy>Wenda .</cp:lastModifiedBy>
  <cp:revision/>
  <dcterms:created xsi:type="dcterms:W3CDTF">2025-05-23T09:31:51Z</dcterms:created>
  <dcterms:modified xsi:type="dcterms:W3CDTF">2026-01-18T10:46:47Z</dcterms:modified>
  <cp:category/>
  <cp:contentStatus/>
</cp:coreProperties>
</file>